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f433d99b2adfbb8/StillwaterElementary/Treasurer_2022-23/"/>
    </mc:Choice>
  </mc:AlternateContent>
  <xr:revisionPtr revIDLastSave="209" documentId="14_{AA40C23B-ABFF-4E27-95BF-966B7A7B4DFC}" xr6:coauthVersionLast="47" xr6:coauthVersionMax="47" xr10:uidLastSave="{A7401382-F0D9-4AE0-A043-BFAE2CFC1A25}"/>
  <bookViews>
    <workbookView xWindow="-110" yWindow="-110" windowWidth="25180" windowHeight="16140" xr2:uid="{3E951666-8E15-4119-B5F0-4963C4F20D9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115" i="1" l="1"/>
  <c r="H108" i="1"/>
  <c r="H72" i="1"/>
  <c r="H75" i="1" s="1"/>
  <c r="H15" i="1"/>
  <c r="H3" i="1"/>
  <c r="B113" i="1"/>
  <c r="C113" i="1"/>
  <c r="D113" i="1"/>
  <c r="E113" i="1"/>
  <c r="F113" i="1"/>
  <c r="H113" i="1"/>
  <c r="G113" i="1"/>
  <c r="B109" i="1"/>
  <c r="C109" i="1"/>
  <c r="D109" i="1"/>
  <c r="E109" i="1"/>
  <c r="F109" i="1"/>
  <c r="H109" i="1"/>
  <c r="G109" i="1"/>
  <c r="B97" i="1"/>
  <c r="C97" i="1"/>
  <c r="D97" i="1"/>
  <c r="E97" i="1"/>
  <c r="F97" i="1"/>
  <c r="H97" i="1"/>
  <c r="B90" i="1"/>
  <c r="C90" i="1"/>
  <c r="D90" i="1"/>
  <c r="E90" i="1"/>
  <c r="F90" i="1"/>
  <c r="H90" i="1"/>
  <c r="B80" i="1"/>
  <c r="C80" i="1"/>
  <c r="D80" i="1"/>
  <c r="E80" i="1"/>
  <c r="F80" i="1"/>
  <c r="H80" i="1"/>
  <c r="B75" i="1"/>
  <c r="C75" i="1"/>
  <c r="D75" i="1"/>
  <c r="E75" i="1"/>
  <c r="F75" i="1"/>
  <c r="B64" i="1"/>
  <c r="C64" i="1"/>
  <c r="D64" i="1"/>
  <c r="E64" i="1"/>
  <c r="F64" i="1"/>
  <c r="H64" i="1"/>
  <c r="B55" i="1"/>
  <c r="C55" i="1"/>
  <c r="D55" i="1"/>
  <c r="E55" i="1"/>
  <c r="F55" i="1"/>
  <c r="H55" i="1"/>
  <c r="B42" i="1"/>
  <c r="C42" i="1"/>
  <c r="D42" i="1"/>
  <c r="E42" i="1"/>
  <c r="F42" i="1"/>
  <c r="H42" i="1"/>
  <c r="B35" i="1"/>
  <c r="C35" i="1"/>
  <c r="D35" i="1"/>
  <c r="E35" i="1"/>
  <c r="F35" i="1"/>
  <c r="H35" i="1"/>
  <c r="B29" i="1"/>
  <c r="C29" i="1"/>
  <c r="D29" i="1"/>
  <c r="E29" i="1"/>
  <c r="F29" i="1"/>
  <c r="G29" i="1"/>
  <c r="G35" i="1"/>
  <c r="G42" i="1"/>
  <c r="G55" i="1"/>
  <c r="G64" i="1"/>
  <c r="G75" i="1"/>
  <c r="G80" i="1"/>
  <c r="G97" i="1"/>
  <c r="G90" i="1"/>
  <c r="B115" i="1" l="1"/>
  <c r="H29" i="1"/>
  <c r="G115" i="1"/>
  <c r="F115" i="1"/>
  <c r="E115" i="1"/>
  <c r="H124" i="1" s="1"/>
  <c r="H126" i="1" s="1"/>
  <c r="C115" i="1"/>
  <c r="D115" i="1"/>
  <c r="H115" i="1"/>
  <c r="H123" i="1" l="1"/>
  <c r="B123" i="1"/>
  <c r="B126" i="1" s="1"/>
</calcChain>
</file>

<file path=xl/sharedStrings.xml><?xml version="1.0" encoding="utf-8"?>
<sst xmlns="http://schemas.openxmlformats.org/spreadsheetml/2006/main" count="221" uniqueCount="146">
  <si>
    <t>1 President</t>
  </si>
  <si>
    <t>Actual Income</t>
  </si>
  <si>
    <t>Budgeted Income</t>
  </si>
  <si>
    <t>Actual Expenses</t>
  </si>
  <si>
    <t>Budgeted Expenses</t>
  </si>
  <si>
    <t>Actual Net</t>
  </si>
  <si>
    <t>Budget Net</t>
  </si>
  <si>
    <t>More/-Less</t>
  </si>
  <si>
    <t>All School Arts Day</t>
  </si>
  <si>
    <t>-</t>
  </si>
  <si>
    <t>Art Enrichment</t>
  </si>
  <si>
    <t>Assemblies</t>
  </si>
  <si>
    <t>Bob Scharer Scholarship</t>
  </si>
  <si>
    <t>Classroom Gifts</t>
  </si>
  <si>
    <t>Conference Week Teacher Dinner</t>
  </si>
  <si>
    <t>Dance Week</t>
  </si>
  <si>
    <t>Field Day</t>
  </si>
  <si>
    <t>Field Trip Stipend - All Grades</t>
  </si>
  <si>
    <t>Library Enrichment</t>
  </si>
  <si>
    <t>Mascot</t>
  </si>
  <si>
    <t>Music Enrichment</t>
  </si>
  <si>
    <t>Nuts &amp; Bolts</t>
  </si>
  <si>
    <t>PBIS</t>
  </si>
  <si>
    <t>PE Enrichment</t>
  </si>
  <si>
    <t>PTSA Property Enhancements</t>
  </si>
  <si>
    <t>Photocopies</t>
  </si>
  <si>
    <t>Playground Equipment</t>
  </si>
  <si>
    <t>President's Discretionary Fund</t>
  </si>
  <si>
    <t>REF Auction Basket</t>
  </si>
  <si>
    <t>Safety Patrol &amp; Student Council</t>
  </si>
  <si>
    <t>School Board Recognition</t>
  </si>
  <si>
    <t>Sno-Valley Scholarship Fund</t>
  </si>
  <si>
    <t>Supplies</t>
  </si>
  <si>
    <t>Teacher and School Grants</t>
  </si>
  <si>
    <t>Training &amp; Convention</t>
  </si>
  <si>
    <t>1 President Totals</t>
  </si>
  <si>
    <t>2 Vice-President</t>
  </si>
  <si>
    <t>Communications Supplies</t>
  </si>
  <si>
    <t>Directory</t>
  </si>
  <si>
    <t>Memberplanet</t>
  </si>
  <si>
    <t>Website</t>
  </si>
  <si>
    <t>2 Vice-President Totals</t>
  </si>
  <si>
    <t>3 Secretary</t>
  </si>
  <si>
    <t>Awards and Recognition</t>
  </si>
  <si>
    <t>Plaque Engraving</t>
  </si>
  <si>
    <t>Post Office Box</t>
  </si>
  <si>
    <t>WSPTA Unit Awards</t>
  </si>
  <si>
    <t>Volunteer Appreciation</t>
  </si>
  <si>
    <t>3 Secretary Totals</t>
  </si>
  <si>
    <t>4 Treasurer</t>
  </si>
  <si>
    <t>Accountant</t>
  </si>
  <si>
    <t>Bank Charges</t>
  </si>
  <si>
    <t>Business Sponsorship</t>
  </si>
  <si>
    <t>Checks/Deposit Slips</t>
  </si>
  <si>
    <t>Insurance</t>
  </si>
  <si>
    <t>Legal Registration</t>
  </si>
  <si>
    <t>MoneyMinder</t>
  </si>
  <si>
    <t>Petty Cash</t>
  </si>
  <si>
    <t>Square Fees</t>
  </si>
  <si>
    <t>Unallocated Expense</t>
  </si>
  <si>
    <t>Unallocated Income</t>
  </si>
  <si>
    <t>4 Treasurer Totals</t>
  </si>
  <si>
    <t>5 Membership</t>
  </si>
  <si>
    <t>Curriculum Night</t>
  </si>
  <si>
    <t>Kinder Hospitality</t>
  </si>
  <si>
    <t>Membership Campaign Drive</t>
  </si>
  <si>
    <t>Membership Dues</t>
  </si>
  <si>
    <t>Membership Hospitality</t>
  </si>
  <si>
    <t>Membership Scholarship</t>
  </si>
  <si>
    <t>Spring Kindergarten Social</t>
  </si>
  <si>
    <t>5 Membership Totals</t>
  </si>
  <si>
    <t>6 Fundraising</t>
  </si>
  <si>
    <t>Corporate Matching Funds</t>
  </si>
  <si>
    <t>Hawk Walk</t>
  </si>
  <si>
    <t>Hop-a-Thon</t>
  </si>
  <si>
    <t>Miscellaneous Donations</t>
  </si>
  <si>
    <t>Raffle at Silent Auction</t>
  </si>
  <si>
    <t>Retail Funds</t>
  </si>
  <si>
    <t>Silent Auction</t>
  </si>
  <si>
    <t>Krispy Kreme</t>
  </si>
  <si>
    <t>Brown Bear</t>
  </si>
  <si>
    <t>6 Fundraising Totals</t>
  </si>
  <si>
    <t>7 Arts Education</t>
  </si>
  <si>
    <t>Art Docent Expenses</t>
  </si>
  <si>
    <t>Pottery Paint Night</t>
  </si>
  <si>
    <t>Reflections</t>
  </si>
  <si>
    <t>7 Arts Education Totals</t>
  </si>
  <si>
    <t>8 Special Projects</t>
  </si>
  <si>
    <t>Popcorn</t>
  </si>
  <si>
    <t>SAS Cart</t>
  </si>
  <si>
    <t>Spiritwear</t>
  </si>
  <si>
    <t>Staff Appreciation</t>
  </si>
  <si>
    <t>Staff Luncheon</t>
  </si>
  <si>
    <t>Talent Show</t>
  </si>
  <si>
    <t>Yearbook</t>
  </si>
  <si>
    <t>5th Grade Graduation</t>
  </si>
  <si>
    <t>8 Special Projects Totals</t>
  </si>
  <si>
    <t>9 Social</t>
  </si>
  <si>
    <t>Back to School Bash</t>
  </si>
  <si>
    <t>Dance Event</t>
  </si>
  <si>
    <t>Bingo Night Food</t>
  </si>
  <si>
    <t>Bingo Night Game</t>
  </si>
  <si>
    <t>Fall Activities</t>
  </si>
  <si>
    <t>9 Social Totals</t>
  </si>
  <si>
    <t>10 F.A.C.E.</t>
  </si>
  <si>
    <t>Community Support</t>
  </si>
  <si>
    <t>Dads and Donuts</t>
  </si>
  <si>
    <t>Girls on the Run</t>
  </si>
  <si>
    <t>Hawk Eyes</t>
  </si>
  <si>
    <t>Lego Night</t>
  </si>
  <si>
    <t>Moms and Me</t>
  </si>
  <si>
    <t>Random Acts of Kindness</t>
  </si>
  <si>
    <t>Online Challenges</t>
  </si>
  <si>
    <t>Donuts and Grownups</t>
  </si>
  <si>
    <t>Trunk or Treat</t>
  </si>
  <si>
    <t>10 F.A.C.E. Totals</t>
  </si>
  <si>
    <t>11 Advocacy</t>
  </si>
  <si>
    <t>Campaign Support</t>
  </si>
  <si>
    <t>Legislative Assembly</t>
  </si>
  <si>
    <t>11 Advocacy Totals</t>
  </si>
  <si>
    <t>Grand Totals</t>
  </si>
  <si>
    <t>2022 - 2023 Proposed Budget</t>
  </si>
  <si>
    <t>Proposed 
Income</t>
  </si>
  <si>
    <t>Proposed 
Expense</t>
  </si>
  <si>
    <t>Proposed Small Playground Funds after 2021-2022</t>
  </si>
  <si>
    <t>2022 - 2023 Budgeted Income</t>
  </si>
  <si>
    <t>2022 - 2023 Budgeted Expense</t>
  </si>
  <si>
    <t>2022 - 2023 NET</t>
  </si>
  <si>
    <t>**NOT including Small Playground Funds</t>
  </si>
  <si>
    <t>APPROVED BUDGET TOTALS</t>
  </si>
  <si>
    <t>PROPOSED BUDGET TOTALS</t>
  </si>
  <si>
    <t>Small Playground Funds after 2021-2022</t>
  </si>
  <si>
    <t>***NOT Including Playground Funds</t>
  </si>
  <si>
    <t>2022-2023 Budgeted Income</t>
  </si>
  <si>
    <t>2022-2023 Year End Total</t>
  </si>
  <si>
    <t>**NOT INCLUDING PLAYGROUND SAVINGS</t>
  </si>
  <si>
    <r>
      <rPr>
        <u/>
        <sz val="11"/>
        <color theme="1"/>
        <rFont val="Calibri"/>
        <family val="2"/>
        <scheme val="minor"/>
      </rPr>
      <t>**NOT including</t>
    </r>
    <r>
      <rPr>
        <sz val="11"/>
        <color theme="1"/>
        <rFont val="Calibri"/>
        <family val="2"/>
        <scheme val="minor"/>
      </rPr>
      <t xml:space="preserve"> Small Playground Funds</t>
    </r>
  </si>
  <si>
    <t>Notes</t>
  </si>
  <si>
    <t xml:space="preserve"> 2022-2023 End Of Year Funds</t>
  </si>
  <si>
    <t xml:space="preserve">2022 - 2023 Actuals </t>
  </si>
  <si>
    <t>*Reduced total budget from $2,500 to match our expense of $1,573.18</t>
  </si>
  <si>
    <t>**Reduced total budget from $600 to match our expense of $461.01 - Checking w/Chelsea!</t>
  </si>
  <si>
    <t>*Reduced to match our budget expense of $15.30</t>
  </si>
  <si>
    <t>*Deleted $800- due to not having an Art Docent Lead*</t>
  </si>
  <si>
    <t>**Increasing due to Fall Grant Requests exceeded our $8k budget and added $2,000 for Spring Grants</t>
  </si>
  <si>
    <t>** Adding $200 per Alejandra's ask, Lori's approval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</si>
</sst>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495057"/>
      <name val="Arial"/>
      <family val="2"/>
    </font>
    <font>
      <b/>
      <sz val="9"/>
      <color rgb="FF495057"/>
      <name val="Arial"/>
      <family val="2"/>
    </font>
    <font>
      <sz val="11"/>
      <color rgb="FF212529"/>
      <name val="Arial"/>
      <family val="2"/>
    </font>
    <font>
      <sz val="11"/>
      <color rgb="FF212529"/>
      <name val="Arial"/>
      <family val="2"/>
    </font>
    <font>
      <b/>
      <sz val="11"/>
      <color rgb="FF212529"/>
      <name val="Arial"/>
      <family val="2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8E8D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7DBD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8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8" fontId="4" fillId="2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8" fontId="5" fillId="5" borderId="1" xfId="0" applyNumberFormat="1" applyFont="1" applyFill="1" applyBorder="1" applyAlignment="1">
      <alignment horizontal="center" vertical="center"/>
    </xf>
    <xf numFmtId="8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8" fontId="0" fillId="0" borderId="0" xfId="0" applyNumberFormat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8" fontId="1" fillId="8" borderId="0" xfId="0" applyNumberFormat="1" applyFont="1" applyFill="1" applyAlignment="1">
      <alignment horizontal="center" vertical="center"/>
    </xf>
    <xf numFmtId="0" fontId="0" fillId="0" borderId="0" xfId="0" applyAlignment="1">
      <alignment horizontal="right" vertical="center"/>
    </xf>
    <xf numFmtId="8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8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8" fontId="3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8" fontId="4" fillId="0" borderId="1" xfId="0" applyNumberFormat="1" applyFont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/>
    </xf>
    <xf numFmtId="8" fontId="0" fillId="7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2" borderId="0" xfId="0" applyFont="1" applyFill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9" borderId="1" xfId="0" applyFill="1" applyBorder="1" applyAlignment="1">
      <alignment horizontal="left" vertical="center"/>
    </xf>
    <xf numFmtId="8" fontId="0" fillId="0" borderId="1" xfId="0" applyNumberFormat="1" applyBorder="1" applyAlignment="1">
      <alignment horizontal="left" vertical="center"/>
    </xf>
    <xf numFmtId="0" fontId="0" fillId="8" borderId="0" xfId="0" applyFill="1" applyAlignment="1">
      <alignment horizontal="right" vertical="center"/>
    </xf>
    <xf numFmtId="0" fontId="1" fillId="8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2098D-4493-4061-858A-2117D8071767}">
  <dimension ref="A1:U127"/>
  <sheetViews>
    <sheetView tabSelected="1" topLeftCell="B12" zoomScale="90" zoomScaleNormal="90" workbookViewId="0">
      <selection activeCell="M18" sqref="M18:U18"/>
    </sheetView>
  </sheetViews>
  <sheetFormatPr defaultColWidth="9.1796875" defaultRowHeight="24" customHeight="1" x14ac:dyDescent="0.35"/>
  <cols>
    <col min="1" max="1" width="46.26953125" style="1" customWidth="1"/>
    <col min="2" max="2" width="15.453125" style="1" customWidth="1"/>
    <col min="3" max="3" width="16.7265625" style="1" customWidth="1"/>
    <col min="4" max="4" width="17.453125" style="1" customWidth="1"/>
    <col min="5" max="5" width="21.26953125" style="1" customWidth="1"/>
    <col min="6" max="6" width="13.26953125" style="1" customWidth="1"/>
    <col min="7" max="7" width="16.7265625" style="1" customWidth="1"/>
    <col min="8" max="8" width="15.453125" style="1" customWidth="1"/>
    <col min="9" max="20" width="9.1796875" style="1"/>
    <col min="21" max="21" width="18.453125" style="1" customWidth="1"/>
    <col min="22" max="16384" width="9.1796875" style="1"/>
  </cols>
  <sheetData>
    <row r="1" spans="1:21" ht="24" customHeight="1" x14ac:dyDescent="0.35">
      <c r="A1" s="28" t="s">
        <v>139</v>
      </c>
      <c r="B1" s="28"/>
      <c r="C1" s="28"/>
      <c r="D1" s="28"/>
      <c r="E1" s="28"/>
      <c r="F1" s="28"/>
      <c r="G1" s="28"/>
      <c r="H1" s="28"/>
      <c r="I1" s="29" t="s">
        <v>121</v>
      </c>
      <c r="J1" s="29"/>
      <c r="K1" s="29"/>
      <c r="L1" s="29"/>
      <c r="M1" s="28" t="s">
        <v>137</v>
      </c>
      <c r="N1" s="28"/>
      <c r="O1" s="28"/>
      <c r="P1" s="28"/>
      <c r="Q1" s="28"/>
      <c r="R1" s="28"/>
      <c r="S1" s="28"/>
      <c r="T1" s="28"/>
      <c r="U1" s="28"/>
    </row>
    <row r="2" spans="1:21" ht="30.75" customHeight="1" x14ac:dyDescent="0.3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0" t="s">
        <v>122</v>
      </c>
      <c r="J2" s="31"/>
      <c r="K2" s="32" t="s">
        <v>123</v>
      </c>
      <c r="L2" s="33"/>
      <c r="M2" s="37"/>
      <c r="N2" s="37"/>
      <c r="O2" s="37"/>
      <c r="P2" s="37"/>
      <c r="Q2" s="37"/>
      <c r="R2" s="37"/>
      <c r="S2" s="37"/>
      <c r="T2" s="37"/>
      <c r="U2" s="37"/>
    </row>
    <row r="3" spans="1:21" ht="24" customHeight="1" x14ac:dyDescent="0.35">
      <c r="A3" s="4" t="s">
        <v>8</v>
      </c>
      <c r="B3" s="5"/>
      <c r="C3" s="5"/>
      <c r="D3" s="5"/>
      <c r="E3" s="5">
        <v>-1000</v>
      </c>
      <c r="F3" s="5"/>
      <c r="G3" s="5">
        <v>-1000</v>
      </c>
      <c r="H3" s="5">
        <f>D3-E3</f>
        <v>1000</v>
      </c>
      <c r="I3" s="25"/>
      <c r="J3" s="26"/>
      <c r="K3" s="34"/>
      <c r="L3" s="34"/>
      <c r="M3" s="37"/>
      <c r="N3" s="37"/>
      <c r="O3" s="37"/>
      <c r="P3" s="37"/>
      <c r="Q3" s="37"/>
      <c r="R3" s="37"/>
      <c r="S3" s="37"/>
      <c r="T3" s="37"/>
      <c r="U3" s="37"/>
    </row>
    <row r="4" spans="1:21" ht="24" customHeight="1" x14ac:dyDescent="0.35">
      <c r="A4" s="6" t="s">
        <v>10</v>
      </c>
      <c r="B4" s="7"/>
      <c r="C4" s="7"/>
      <c r="D4" s="7">
        <v>-1000</v>
      </c>
      <c r="E4" s="7">
        <v>-1000</v>
      </c>
      <c r="F4" s="7"/>
      <c r="G4" s="7">
        <v>-1000</v>
      </c>
      <c r="H4" s="7">
        <v>1000</v>
      </c>
      <c r="I4" s="25"/>
      <c r="J4" s="26"/>
      <c r="K4" s="34"/>
      <c r="L4" s="34"/>
      <c r="M4" s="37"/>
      <c r="N4" s="37"/>
      <c r="O4" s="37"/>
      <c r="P4" s="37"/>
      <c r="Q4" s="37"/>
      <c r="R4" s="37"/>
      <c r="S4" s="37"/>
      <c r="T4" s="37"/>
      <c r="U4" s="37"/>
    </row>
    <row r="5" spans="1:21" ht="24" customHeight="1" x14ac:dyDescent="0.35">
      <c r="A5" s="4" t="s">
        <v>11</v>
      </c>
      <c r="B5" s="5"/>
      <c r="C5" s="5"/>
      <c r="D5" s="5"/>
      <c r="E5" s="5">
        <v>-500</v>
      </c>
      <c r="F5" s="5"/>
      <c r="G5" s="5">
        <v>-500</v>
      </c>
      <c r="H5" s="5">
        <v>500</v>
      </c>
      <c r="I5" s="25"/>
      <c r="J5" s="26"/>
      <c r="K5" s="34"/>
      <c r="L5" s="34"/>
      <c r="M5" s="37"/>
      <c r="N5" s="37"/>
      <c r="O5" s="37"/>
      <c r="P5" s="37"/>
      <c r="Q5" s="37"/>
      <c r="R5" s="37"/>
      <c r="S5" s="37"/>
      <c r="T5" s="37"/>
      <c r="U5" s="37"/>
    </row>
    <row r="6" spans="1:21" ht="24" customHeight="1" x14ac:dyDescent="0.35">
      <c r="A6" s="6" t="s">
        <v>12</v>
      </c>
      <c r="B6" s="7">
        <v>664.87</v>
      </c>
      <c r="C6" s="7">
        <v>150</v>
      </c>
      <c r="D6" s="7"/>
      <c r="E6" s="7">
        <v>-300</v>
      </c>
      <c r="F6" s="7">
        <v>564.87</v>
      </c>
      <c r="G6" s="7">
        <v>-150</v>
      </c>
      <c r="H6" s="7">
        <v>714.87</v>
      </c>
      <c r="I6" s="25"/>
      <c r="J6" s="26"/>
      <c r="K6" s="34"/>
      <c r="L6" s="34"/>
      <c r="M6" s="37"/>
      <c r="N6" s="37"/>
      <c r="O6" s="37"/>
      <c r="P6" s="37"/>
      <c r="Q6" s="37"/>
      <c r="R6" s="37"/>
      <c r="S6" s="37"/>
      <c r="T6" s="37"/>
      <c r="U6" s="37"/>
    </row>
    <row r="7" spans="1:21" ht="24" customHeight="1" x14ac:dyDescent="0.35">
      <c r="A7" s="4" t="s">
        <v>13</v>
      </c>
      <c r="B7" s="5"/>
      <c r="C7" s="5"/>
      <c r="D7" s="5">
        <v>-2650</v>
      </c>
      <c r="E7" s="5">
        <v>-2650</v>
      </c>
      <c r="F7" s="5"/>
      <c r="G7" s="5">
        <v>-2650</v>
      </c>
      <c r="H7" s="5">
        <v>2650</v>
      </c>
      <c r="I7" s="25"/>
      <c r="J7" s="26"/>
      <c r="K7" s="34"/>
      <c r="L7" s="34"/>
      <c r="M7" s="37"/>
      <c r="N7" s="37"/>
      <c r="O7" s="37"/>
      <c r="P7" s="37"/>
      <c r="Q7" s="37"/>
      <c r="R7" s="37"/>
      <c r="S7" s="37"/>
      <c r="T7" s="37"/>
      <c r="U7" s="37"/>
    </row>
    <row r="8" spans="1:21" ht="24" customHeight="1" x14ac:dyDescent="0.35">
      <c r="A8" s="6" t="s">
        <v>14</v>
      </c>
      <c r="B8" s="7"/>
      <c r="C8" s="7"/>
      <c r="D8" s="7">
        <v>-357.83</v>
      </c>
      <c r="E8" s="7">
        <v>-350</v>
      </c>
      <c r="F8" s="7"/>
      <c r="G8" s="7">
        <v>-350</v>
      </c>
      <c r="H8" s="7">
        <v>350</v>
      </c>
      <c r="I8" s="25"/>
      <c r="J8" s="26"/>
      <c r="K8" s="34"/>
      <c r="L8" s="34"/>
      <c r="M8" s="37"/>
      <c r="N8" s="37"/>
      <c r="O8" s="37"/>
      <c r="P8" s="37"/>
      <c r="Q8" s="37"/>
      <c r="R8" s="37"/>
      <c r="S8" s="37"/>
      <c r="T8" s="37"/>
      <c r="U8" s="37"/>
    </row>
    <row r="9" spans="1:21" ht="24" customHeight="1" x14ac:dyDescent="0.35">
      <c r="A9" s="4" t="s">
        <v>15</v>
      </c>
      <c r="B9" s="5"/>
      <c r="C9" s="5"/>
      <c r="D9" s="5"/>
      <c r="E9" s="5"/>
      <c r="F9" s="5"/>
      <c r="G9" s="5"/>
      <c r="H9" s="5"/>
      <c r="I9" s="25"/>
      <c r="J9" s="26"/>
      <c r="K9" s="34"/>
      <c r="L9" s="34"/>
      <c r="M9" s="37"/>
      <c r="N9" s="37"/>
      <c r="O9" s="37"/>
      <c r="P9" s="37"/>
      <c r="Q9" s="37"/>
      <c r="R9" s="37"/>
      <c r="S9" s="37"/>
      <c r="T9" s="37"/>
      <c r="U9" s="37"/>
    </row>
    <row r="10" spans="1:21" ht="24" customHeight="1" x14ac:dyDescent="0.35">
      <c r="A10" s="6" t="s">
        <v>16</v>
      </c>
      <c r="B10" s="7"/>
      <c r="C10" s="7"/>
      <c r="D10" s="7"/>
      <c r="E10" s="7">
        <v>-1000</v>
      </c>
      <c r="F10" s="7"/>
      <c r="G10" s="7">
        <v>-1000</v>
      </c>
      <c r="H10" s="7">
        <v>1000</v>
      </c>
      <c r="I10" s="25"/>
      <c r="J10" s="26"/>
      <c r="K10" s="34"/>
      <c r="L10" s="34"/>
      <c r="M10" s="37"/>
      <c r="N10" s="37"/>
      <c r="O10" s="37"/>
      <c r="P10" s="37"/>
      <c r="Q10" s="37"/>
      <c r="R10" s="37"/>
      <c r="S10" s="37"/>
      <c r="T10" s="37"/>
      <c r="U10" s="37"/>
    </row>
    <row r="11" spans="1:21" ht="24" customHeight="1" x14ac:dyDescent="0.35">
      <c r="A11" s="4" t="s">
        <v>17</v>
      </c>
      <c r="B11" s="5"/>
      <c r="C11" s="5"/>
      <c r="D11" s="5">
        <v>-5000</v>
      </c>
      <c r="E11" s="5">
        <v>-5000</v>
      </c>
      <c r="F11" s="5"/>
      <c r="G11" s="5">
        <v>-5000</v>
      </c>
      <c r="H11" s="5">
        <v>5000</v>
      </c>
      <c r="I11" s="25"/>
      <c r="J11" s="26"/>
      <c r="K11" s="34"/>
      <c r="L11" s="34"/>
      <c r="M11" s="37"/>
      <c r="N11" s="37"/>
      <c r="O11" s="37"/>
      <c r="P11" s="37"/>
      <c r="Q11" s="37"/>
      <c r="R11" s="37"/>
      <c r="S11" s="37"/>
      <c r="T11" s="37"/>
      <c r="U11" s="37"/>
    </row>
    <row r="12" spans="1:21" ht="24" customHeight="1" x14ac:dyDescent="0.35">
      <c r="A12" s="6" t="s">
        <v>18</v>
      </c>
      <c r="B12" s="7"/>
      <c r="C12" s="7"/>
      <c r="D12" s="7">
        <v>-1000</v>
      </c>
      <c r="E12" s="7">
        <v>-1000</v>
      </c>
      <c r="F12" s="7"/>
      <c r="G12" s="7">
        <v>-1000</v>
      </c>
      <c r="H12" s="7">
        <v>1000</v>
      </c>
      <c r="I12" s="25"/>
      <c r="J12" s="26"/>
      <c r="K12" s="34"/>
      <c r="L12" s="34"/>
      <c r="M12" s="37"/>
      <c r="N12" s="37"/>
      <c r="O12" s="37"/>
      <c r="P12" s="37"/>
      <c r="Q12" s="37"/>
      <c r="R12" s="37"/>
      <c r="S12" s="37"/>
      <c r="T12" s="37"/>
      <c r="U12" s="37"/>
    </row>
    <row r="13" spans="1:21" ht="24" customHeight="1" x14ac:dyDescent="0.35">
      <c r="A13" s="4" t="s">
        <v>19</v>
      </c>
      <c r="B13" s="5"/>
      <c r="C13" s="5"/>
      <c r="D13" s="5"/>
      <c r="E13" s="5"/>
      <c r="F13" s="5"/>
      <c r="G13" s="5"/>
      <c r="H13" s="5"/>
      <c r="I13" s="25"/>
      <c r="J13" s="26"/>
      <c r="K13" s="34"/>
      <c r="L13" s="34"/>
      <c r="M13" s="37"/>
      <c r="N13" s="37"/>
      <c r="O13" s="37"/>
      <c r="P13" s="37"/>
      <c r="Q13" s="37"/>
      <c r="R13" s="37"/>
      <c r="S13" s="37"/>
      <c r="T13" s="37"/>
      <c r="U13" s="37"/>
    </row>
    <row r="14" spans="1:21" ht="24" customHeight="1" x14ac:dyDescent="0.35">
      <c r="A14" s="6" t="s">
        <v>20</v>
      </c>
      <c r="B14" s="7"/>
      <c r="C14" s="7"/>
      <c r="D14" s="7">
        <v>-1000</v>
      </c>
      <c r="E14" s="7">
        <v>-1000</v>
      </c>
      <c r="F14" s="7"/>
      <c r="G14" s="7">
        <v>-1000</v>
      </c>
      <c r="H14" s="7">
        <v>1000</v>
      </c>
      <c r="I14" s="25"/>
      <c r="J14" s="26"/>
      <c r="K14" s="34"/>
      <c r="L14" s="34"/>
      <c r="M14" s="37"/>
      <c r="N14" s="37"/>
      <c r="O14" s="37"/>
      <c r="P14" s="37"/>
      <c r="Q14" s="37"/>
      <c r="R14" s="37"/>
      <c r="S14" s="37"/>
      <c r="T14" s="37"/>
      <c r="U14" s="37"/>
    </row>
    <row r="15" spans="1:21" ht="24" customHeight="1" x14ac:dyDescent="0.35">
      <c r="A15" s="4" t="s">
        <v>21</v>
      </c>
      <c r="B15" s="5"/>
      <c r="C15" s="5"/>
      <c r="D15" s="5">
        <v>-15.3</v>
      </c>
      <c r="E15" s="5">
        <v>-15.3</v>
      </c>
      <c r="F15" s="5">
        <v>-15.3</v>
      </c>
      <c r="G15" s="5">
        <v>-100</v>
      </c>
      <c r="H15" s="5">
        <f>D15-E15</f>
        <v>0</v>
      </c>
      <c r="I15" s="25"/>
      <c r="J15" s="26"/>
      <c r="K15" s="34"/>
      <c r="L15" s="34"/>
      <c r="M15" s="37" t="s">
        <v>142</v>
      </c>
      <c r="N15" s="37"/>
      <c r="O15" s="37"/>
      <c r="P15" s="37"/>
      <c r="Q15" s="37"/>
      <c r="R15" s="37"/>
      <c r="S15" s="37"/>
      <c r="T15" s="37"/>
      <c r="U15" s="37"/>
    </row>
    <row r="16" spans="1:21" ht="24" customHeight="1" x14ac:dyDescent="0.35">
      <c r="A16" s="6" t="s">
        <v>22</v>
      </c>
      <c r="B16" s="7"/>
      <c r="C16" s="7"/>
      <c r="D16" s="7"/>
      <c r="E16" s="7">
        <v>-500</v>
      </c>
      <c r="F16" s="7"/>
      <c r="G16" s="7">
        <v>-500</v>
      </c>
      <c r="H16" s="7">
        <v>500</v>
      </c>
      <c r="I16" s="25"/>
      <c r="J16" s="26"/>
      <c r="K16" s="34"/>
      <c r="L16" s="34"/>
      <c r="M16" s="37"/>
      <c r="N16" s="37"/>
      <c r="O16" s="37"/>
      <c r="P16" s="37"/>
      <c r="Q16" s="37"/>
      <c r="R16" s="37"/>
      <c r="S16" s="37"/>
      <c r="T16" s="37"/>
      <c r="U16" s="37"/>
    </row>
    <row r="17" spans="1:21" ht="24" customHeight="1" x14ac:dyDescent="0.35">
      <c r="A17" s="4" t="s">
        <v>23</v>
      </c>
      <c r="B17" s="5"/>
      <c r="C17" s="5"/>
      <c r="D17" s="5">
        <v>-1000</v>
      </c>
      <c r="E17" s="5">
        <v>-1000</v>
      </c>
      <c r="F17" s="5"/>
      <c r="G17" s="5">
        <v>-1000</v>
      </c>
      <c r="H17" s="5">
        <v>1000</v>
      </c>
      <c r="I17" s="25"/>
      <c r="J17" s="26"/>
      <c r="K17" s="34"/>
      <c r="L17" s="34"/>
      <c r="M17" s="37"/>
      <c r="N17" s="37"/>
      <c r="O17" s="37"/>
      <c r="P17" s="37"/>
      <c r="Q17" s="37"/>
      <c r="R17" s="37"/>
      <c r="S17" s="37"/>
      <c r="T17" s="37"/>
      <c r="U17" s="37"/>
    </row>
    <row r="18" spans="1:21" ht="24" customHeight="1" x14ac:dyDescent="0.35">
      <c r="A18" s="23" t="s">
        <v>24</v>
      </c>
      <c r="B18" s="24"/>
      <c r="C18" s="24"/>
      <c r="D18" s="24"/>
      <c r="E18" s="24">
        <v>-750</v>
      </c>
      <c r="F18" s="24"/>
      <c r="G18" s="24">
        <v>-750</v>
      </c>
      <c r="H18" s="24">
        <v>750</v>
      </c>
      <c r="I18" s="25"/>
      <c r="J18" s="26"/>
      <c r="K18" s="34"/>
      <c r="L18" s="34"/>
      <c r="M18" s="37"/>
      <c r="N18" s="37"/>
      <c r="O18" s="37"/>
      <c r="P18" s="37"/>
      <c r="Q18" s="37"/>
      <c r="R18" s="37"/>
      <c r="S18" s="37"/>
      <c r="T18" s="37"/>
      <c r="U18" s="37"/>
    </row>
    <row r="19" spans="1:21" ht="24" customHeight="1" x14ac:dyDescent="0.35">
      <c r="A19" s="4" t="s">
        <v>25</v>
      </c>
      <c r="B19" s="5"/>
      <c r="C19" s="5"/>
      <c r="D19" s="5">
        <v>-134.49</v>
      </c>
      <c r="E19" s="5">
        <v>-1000</v>
      </c>
      <c r="F19" s="5">
        <v>-134.49</v>
      </c>
      <c r="G19" s="5">
        <v>-1000</v>
      </c>
      <c r="H19" s="5">
        <v>865.51</v>
      </c>
      <c r="I19" s="25"/>
      <c r="J19" s="26"/>
      <c r="K19" s="34"/>
      <c r="L19" s="34"/>
      <c r="M19" s="37"/>
      <c r="N19" s="37"/>
      <c r="O19" s="37"/>
      <c r="P19" s="37"/>
      <c r="Q19" s="37"/>
      <c r="R19" s="37"/>
      <c r="S19" s="37"/>
      <c r="T19" s="37"/>
      <c r="U19" s="37"/>
    </row>
    <row r="20" spans="1:21" ht="24" customHeight="1" x14ac:dyDescent="0.35">
      <c r="A20" s="6" t="s">
        <v>26</v>
      </c>
      <c r="B20" s="7"/>
      <c r="C20" s="7"/>
      <c r="D20" s="7"/>
      <c r="E20" s="7"/>
      <c r="F20" s="7"/>
      <c r="G20" s="7"/>
      <c r="H20" s="7"/>
      <c r="I20" s="25"/>
      <c r="J20" s="26"/>
      <c r="K20" s="34"/>
      <c r="L20" s="34"/>
      <c r="M20" s="37"/>
      <c r="N20" s="37"/>
      <c r="O20" s="37"/>
      <c r="P20" s="37"/>
      <c r="Q20" s="37"/>
      <c r="R20" s="37"/>
      <c r="S20" s="37"/>
      <c r="T20" s="37"/>
      <c r="U20" s="37"/>
    </row>
    <row r="21" spans="1:21" ht="24" customHeight="1" x14ac:dyDescent="0.35">
      <c r="A21" s="4" t="s">
        <v>27</v>
      </c>
      <c r="B21" s="5"/>
      <c r="C21" s="5"/>
      <c r="D21" s="5"/>
      <c r="E21" s="5">
        <v>-200</v>
      </c>
      <c r="F21" s="5"/>
      <c r="G21" s="5">
        <v>-200</v>
      </c>
      <c r="H21" s="5">
        <v>200</v>
      </c>
      <c r="I21" s="25"/>
      <c r="J21" s="26"/>
      <c r="K21" s="34"/>
      <c r="L21" s="34"/>
      <c r="M21" s="37"/>
      <c r="N21" s="37"/>
      <c r="O21" s="37"/>
      <c r="P21" s="37"/>
      <c r="Q21" s="37"/>
      <c r="R21" s="37"/>
      <c r="S21" s="37"/>
      <c r="T21" s="37"/>
      <c r="U21" s="37"/>
    </row>
    <row r="22" spans="1:21" ht="24" customHeight="1" x14ac:dyDescent="0.35">
      <c r="A22" s="6" t="s">
        <v>28</v>
      </c>
      <c r="B22" s="7"/>
      <c r="C22" s="7"/>
      <c r="D22" s="7"/>
      <c r="E22" s="7">
        <v>-75</v>
      </c>
      <c r="F22" s="7"/>
      <c r="G22" s="7">
        <v>-75</v>
      </c>
      <c r="H22" s="7">
        <v>75</v>
      </c>
      <c r="I22" s="25"/>
      <c r="J22" s="26"/>
      <c r="K22" s="34"/>
      <c r="L22" s="34"/>
      <c r="M22" s="37"/>
      <c r="N22" s="37"/>
      <c r="O22" s="37"/>
      <c r="P22" s="37"/>
      <c r="Q22" s="37"/>
      <c r="R22" s="37"/>
      <c r="S22" s="37"/>
      <c r="T22" s="37"/>
      <c r="U22" s="37"/>
    </row>
    <row r="23" spans="1:21" ht="24" customHeight="1" x14ac:dyDescent="0.35">
      <c r="A23" s="4" t="s">
        <v>29</v>
      </c>
      <c r="B23" s="5"/>
      <c r="C23" s="5"/>
      <c r="D23" s="5"/>
      <c r="E23" s="5">
        <v>-1000</v>
      </c>
      <c r="F23" s="5"/>
      <c r="G23" s="5">
        <v>-1000</v>
      </c>
      <c r="H23" s="5">
        <v>1000</v>
      </c>
      <c r="I23" s="25"/>
      <c r="J23" s="26"/>
      <c r="K23" s="34"/>
      <c r="L23" s="34"/>
      <c r="M23" s="37"/>
      <c r="N23" s="37"/>
      <c r="O23" s="37"/>
      <c r="P23" s="37"/>
      <c r="Q23" s="37"/>
      <c r="R23" s="37"/>
      <c r="S23" s="37"/>
      <c r="T23" s="37"/>
      <c r="U23" s="37"/>
    </row>
    <row r="24" spans="1:21" ht="24" customHeight="1" x14ac:dyDescent="0.35">
      <c r="A24" s="6" t="s">
        <v>30</v>
      </c>
      <c r="B24" s="7"/>
      <c r="C24" s="7"/>
      <c r="D24" s="7"/>
      <c r="E24" s="7">
        <v>-50</v>
      </c>
      <c r="F24" s="7"/>
      <c r="G24" s="7">
        <v>-50</v>
      </c>
      <c r="H24" s="7">
        <v>50</v>
      </c>
      <c r="I24" s="25"/>
      <c r="J24" s="26"/>
      <c r="K24" s="34"/>
      <c r="L24" s="34"/>
      <c r="M24" s="37"/>
      <c r="N24" s="37"/>
      <c r="O24" s="37"/>
      <c r="P24" s="37"/>
      <c r="Q24" s="37"/>
      <c r="R24" s="37"/>
      <c r="S24" s="37"/>
      <c r="T24" s="37"/>
      <c r="U24" s="37"/>
    </row>
    <row r="25" spans="1:21" ht="24" customHeight="1" x14ac:dyDescent="0.35">
      <c r="A25" s="4" t="s">
        <v>31</v>
      </c>
      <c r="B25" s="5"/>
      <c r="C25" s="5"/>
      <c r="D25" s="5"/>
      <c r="E25" s="5">
        <v>-600</v>
      </c>
      <c r="F25" s="5"/>
      <c r="G25" s="5">
        <v>-600</v>
      </c>
      <c r="H25" s="5">
        <v>600</v>
      </c>
      <c r="I25" s="25"/>
      <c r="J25" s="26"/>
      <c r="K25" s="34"/>
      <c r="L25" s="34"/>
      <c r="M25" s="37"/>
      <c r="N25" s="37"/>
      <c r="O25" s="37"/>
      <c r="P25" s="37"/>
      <c r="Q25" s="37"/>
      <c r="R25" s="37"/>
      <c r="S25" s="37"/>
      <c r="T25" s="37"/>
      <c r="U25" s="37"/>
    </row>
    <row r="26" spans="1:21" ht="24" customHeight="1" x14ac:dyDescent="0.35">
      <c r="A26" s="6" t="s">
        <v>32</v>
      </c>
      <c r="B26" s="7"/>
      <c r="C26" s="7"/>
      <c r="D26" s="7">
        <v>-293.70999999999998</v>
      </c>
      <c r="E26" s="7">
        <v>-750</v>
      </c>
      <c r="F26" s="7">
        <v>-293.70999999999998</v>
      </c>
      <c r="G26" s="7">
        <v>-750</v>
      </c>
      <c r="H26" s="7">
        <v>456.29</v>
      </c>
      <c r="I26" s="25"/>
      <c r="J26" s="26"/>
      <c r="K26" s="34"/>
      <c r="L26" s="34"/>
      <c r="M26" s="37"/>
      <c r="N26" s="37"/>
      <c r="O26" s="37"/>
      <c r="P26" s="37"/>
      <c r="Q26" s="37"/>
      <c r="R26" s="37"/>
      <c r="S26" s="37"/>
      <c r="T26" s="37"/>
      <c r="U26" s="37"/>
    </row>
    <row r="27" spans="1:21" ht="24" customHeight="1" x14ac:dyDescent="0.35">
      <c r="A27" s="4" t="s">
        <v>33</v>
      </c>
      <c r="B27" s="5"/>
      <c r="C27" s="5"/>
      <c r="D27" s="5"/>
      <c r="E27" s="5">
        <v>-8000</v>
      </c>
      <c r="F27" s="5"/>
      <c r="G27" s="5">
        <v>-8000</v>
      </c>
      <c r="H27" s="5">
        <v>8000</v>
      </c>
      <c r="I27" s="25"/>
      <c r="J27" s="26"/>
      <c r="K27" s="35">
        <v>-4000</v>
      </c>
      <c r="L27" s="34"/>
      <c r="M27" s="37" t="s">
        <v>144</v>
      </c>
      <c r="N27" s="37"/>
      <c r="O27" s="37"/>
      <c r="P27" s="37"/>
      <c r="Q27" s="37"/>
      <c r="R27" s="37"/>
      <c r="S27" s="37"/>
      <c r="T27" s="37"/>
      <c r="U27" s="37"/>
    </row>
    <row r="28" spans="1:21" ht="24" customHeight="1" x14ac:dyDescent="0.35">
      <c r="A28" s="6" t="s">
        <v>34</v>
      </c>
      <c r="B28" s="7"/>
      <c r="C28" s="7"/>
      <c r="D28" s="7">
        <v>-75</v>
      </c>
      <c r="E28" s="7">
        <v>-1500</v>
      </c>
      <c r="F28" s="7">
        <v>-75</v>
      </c>
      <c r="G28" s="7">
        <v>-1500</v>
      </c>
      <c r="H28" s="7">
        <v>1425</v>
      </c>
      <c r="I28" s="25"/>
      <c r="J28" s="26"/>
      <c r="K28" s="34"/>
      <c r="L28" s="34"/>
      <c r="M28" s="37"/>
      <c r="N28" s="37"/>
      <c r="O28" s="37"/>
      <c r="P28" s="37"/>
      <c r="Q28" s="37"/>
      <c r="R28" s="37"/>
      <c r="S28" s="37"/>
      <c r="T28" s="37"/>
      <c r="U28" s="37"/>
    </row>
    <row r="29" spans="1:21" ht="24" customHeight="1" x14ac:dyDescent="0.35">
      <c r="A29" s="8" t="s">
        <v>35</v>
      </c>
      <c r="B29" s="9">
        <f t="shared" ref="B29:F29" si="0">SUM(B3:B28)</f>
        <v>664.87</v>
      </c>
      <c r="C29" s="9">
        <f t="shared" si="0"/>
        <v>150</v>
      </c>
      <c r="D29" s="9">
        <f t="shared" si="0"/>
        <v>-12526.329999999998</v>
      </c>
      <c r="E29" s="9">
        <f t="shared" si="0"/>
        <v>-29240.3</v>
      </c>
      <c r="F29" s="9">
        <f t="shared" si="0"/>
        <v>46.370000000000061</v>
      </c>
      <c r="G29" s="9">
        <f>SUM(G3:G28)</f>
        <v>-29175</v>
      </c>
      <c r="H29" s="9">
        <f>SUM(H3:H28)</f>
        <v>29136.67</v>
      </c>
      <c r="I29" s="25"/>
      <c r="J29" s="26"/>
      <c r="K29" s="34"/>
      <c r="L29" s="34"/>
      <c r="M29" s="37"/>
      <c r="N29" s="37"/>
      <c r="O29" s="37"/>
      <c r="P29" s="37"/>
      <c r="Q29" s="37"/>
      <c r="R29" s="37"/>
      <c r="S29" s="37"/>
      <c r="T29" s="37"/>
      <c r="U29" s="37"/>
    </row>
    <row r="30" spans="1:21" ht="24" customHeight="1" x14ac:dyDescent="0.35">
      <c r="A30" s="2" t="s">
        <v>36</v>
      </c>
      <c r="B30" s="22" t="s">
        <v>1</v>
      </c>
      <c r="C30" s="22" t="s">
        <v>2</v>
      </c>
      <c r="D30" s="22" t="s">
        <v>3</v>
      </c>
      <c r="E30" s="22" t="s">
        <v>4</v>
      </c>
      <c r="F30" s="22" t="s">
        <v>5</v>
      </c>
      <c r="G30" s="22" t="s">
        <v>6</v>
      </c>
      <c r="H30" s="22" t="s">
        <v>7</v>
      </c>
      <c r="I30" s="25"/>
      <c r="J30" s="26"/>
      <c r="K30" s="34"/>
      <c r="L30" s="34"/>
      <c r="M30" s="37"/>
      <c r="N30" s="37"/>
      <c r="O30" s="37"/>
      <c r="P30" s="37"/>
      <c r="Q30" s="37"/>
      <c r="R30" s="37"/>
      <c r="S30" s="37"/>
      <c r="T30" s="37"/>
      <c r="U30" s="37"/>
    </row>
    <row r="31" spans="1:21" ht="24" customHeight="1" x14ac:dyDescent="0.35">
      <c r="A31" s="4" t="s">
        <v>37</v>
      </c>
      <c r="B31" s="5"/>
      <c r="C31" s="5"/>
      <c r="D31" s="5">
        <v>-266.17</v>
      </c>
      <c r="E31" s="5">
        <v>-400</v>
      </c>
      <c r="F31" s="5">
        <v>-266.17</v>
      </c>
      <c r="G31" s="5">
        <v>-400</v>
      </c>
      <c r="H31" s="5">
        <v>133.83000000000001</v>
      </c>
      <c r="I31" s="25"/>
      <c r="J31" s="26"/>
      <c r="K31" s="34"/>
      <c r="L31" s="34"/>
      <c r="M31" s="37"/>
      <c r="N31" s="37"/>
      <c r="O31" s="37"/>
      <c r="P31" s="37"/>
      <c r="Q31" s="37"/>
      <c r="R31" s="37"/>
      <c r="S31" s="37"/>
      <c r="T31" s="37"/>
      <c r="U31" s="37"/>
    </row>
    <row r="32" spans="1:21" ht="24" customHeight="1" x14ac:dyDescent="0.35">
      <c r="A32" s="6" t="s">
        <v>38</v>
      </c>
      <c r="B32" s="7"/>
      <c r="C32" s="7"/>
      <c r="D32" s="7"/>
      <c r="E32" s="7"/>
      <c r="F32" s="7"/>
      <c r="G32" s="7"/>
      <c r="H32" s="7"/>
      <c r="I32" s="25"/>
      <c r="J32" s="26"/>
      <c r="K32" s="34"/>
      <c r="L32" s="34"/>
      <c r="M32" s="37"/>
      <c r="N32" s="37"/>
      <c r="O32" s="37"/>
      <c r="P32" s="37"/>
      <c r="Q32" s="37"/>
      <c r="R32" s="37"/>
      <c r="S32" s="37"/>
      <c r="T32" s="37"/>
      <c r="U32" s="37"/>
    </row>
    <row r="33" spans="1:21" ht="24" customHeight="1" x14ac:dyDescent="0.35">
      <c r="A33" s="4" t="s">
        <v>39</v>
      </c>
      <c r="B33" s="5"/>
      <c r="C33" s="5"/>
      <c r="D33" s="5">
        <v>-200</v>
      </c>
      <c r="E33" s="5">
        <v>-100</v>
      </c>
      <c r="F33" s="5">
        <v>-200</v>
      </c>
      <c r="G33" s="5">
        <v>-100</v>
      </c>
      <c r="H33" s="5">
        <v>-100</v>
      </c>
      <c r="I33" s="25"/>
      <c r="J33" s="26"/>
      <c r="K33" s="34"/>
      <c r="L33" s="34"/>
      <c r="M33" s="37"/>
      <c r="N33" s="37"/>
      <c r="O33" s="37"/>
      <c r="P33" s="37"/>
      <c r="Q33" s="37"/>
      <c r="R33" s="37"/>
      <c r="S33" s="37"/>
      <c r="T33" s="37"/>
      <c r="U33" s="37"/>
    </row>
    <row r="34" spans="1:21" ht="24" customHeight="1" x14ac:dyDescent="0.35">
      <c r="A34" s="6" t="s">
        <v>40</v>
      </c>
      <c r="B34" s="7"/>
      <c r="C34" s="7"/>
      <c r="D34" s="7">
        <v>-120.4</v>
      </c>
      <c r="E34" s="7">
        <v>-120</v>
      </c>
      <c r="F34" s="7" t="s">
        <v>9</v>
      </c>
      <c r="G34" s="7">
        <v>-120</v>
      </c>
      <c r="H34" s="7">
        <v>120</v>
      </c>
      <c r="I34" s="25"/>
      <c r="J34" s="26"/>
      <c r="K34" s="34"/>
      <c r="L34" s="34"/>
      <c r="M34" s="37"/>
      <c r="N34" s="37"/>
      <c r="O34" s="37"/>
      <c r="P34" s="37"/>
      <c r="Q34" s="37"/>
      <c r="R34" s="37"/>
      <c r="S34" s="37"/>
      <c r="T34" s="37"/>
      <c r="U34" s="37"/>
    </row>
    <row r="35" spans="1:21" ht="24" customHeight="1" x14ac:dyDescent="0.35">
      <c r="A35" s="8" t="s">
        <v>41</v>
      </c>
      <c r="B35" s="9">
        <f t="shared" ref="B35:F35" si="1">SUM(B31:B34)</f>
        <v>0</v>
      </c>
      <c r="C35" s="9">
        <f t="shared" si="1"/>
        <v>0</v>
      </c>
      <c r="D35" s="9">
        <f t="shared" si="1"/>
        <v>-586.57000000000005</v>
      </c>
      <c r="E35" s="9">
        <f t="shared" si="1"/>
        <v>-620</v>
      </c>
      <c r="F35" s="9">
        <f t="shared" si="1"/>
        <v>-466.17</v>
      </c>
      <c r="G35" s="9">
        <f>SUM(G31:G34)</f>
        <v>-620</v>
      </c>
      <c r="H35" s="9">
        <f>SUM(H31:H34)</f>
        <v>153.83000000000001</v>
      </c>
      <c r="I35" s="25"/>
      <c r="J35" s="26"/>
      <c r="K35" s="34"/>
      <c r="L35" s="34"/>
      <c r="M35" s="37"/>
      <c r="N35" s="37"/>
      <c r="O35" s="37"/>
      <c r="P35" s="37"/>
      <c r="Q35" s="37"/>
      <c r="R35" s="37"/>
      <c r="S35" s="37"/>
      <c r="T35" s="37"/>
      <c r="U35" s="37"/>
    </row>
    <row r="36" spans="1:21" ht="24" customHeight="1" x14ac:dyDescent="0.35">
      <c r="A36" s="2" t="s">
        <v>42</v>
      </c>
      <c r="B36" s="22" t="s">
        <v>1</v>
      </c>
      <c r="C36" s="22" t="s">
        <v>2</v>
      </c>
      <c r="D36" s="22" t="s">
        <v>3</v>
      </c>
      <c r="E36" s="22" t="s">
        <v>4</v>
      </c>
      <c r="F36" s="22" t="s">
        <v>5</v>
      </c>
      <c r="G36" s="22" t="s">
        <v>6</v>
      </c>
      <c r="H36" s="22" t="s">
        <v>7</v>
      </c>
      <c r="I36" s="25"/>
      <c r="J36" s="26"/>
      <c r="K36" s="34"/>
      <c r="L36" s="34"/>
      <c r="M36" s="37"/>
      <c r="N36" s="37"/>
      <c r="O36" s="37"/>
      <c r="P36" s="37"/>
      <c r="Q36" s="37"/>
      <c r="R36" s="37"/>
      <c r="S36" s="37"/>
      <c r="T36" s="37"/>
      <c r="U36" s="37"/>
    </row>
    <row r="37" spans="1:21" ht="24" customHeight="1" x14ac:dyDescent="0.35">
      <c r="A37" s="4" t="s">
        <v>43</v>
      </c>
      <c r="B37" s="5"/>
      <c r="C37" s="5"/>
      <c r="D37" s="5"/>
      <c r="E37" s="5">
        <v>-250</v>
      </c>
      <c r="F37" s="5"/>
      <c r="G37" s="5">
        <v>-250</v>
      </c>
      <c r="H37" s="5">
        <v>250</v>
      </c>
      <c r="I37" s="25"/>
      <c r="J37" s="26"/>
      <c r="K37" s="34"/>
      <c r="L37" s="34"/>
      <c r="M37" s="37"/>
      <c r="N37" s="37"/>
      <c r="O37" s="37"/>
      <c r="P37" s="37"/>
      <c r="Q37" s="37"/>
      <c r="R37" s="37"/>
      <c r="S37" s="37"/>
      <c r="T37" s="37"/>
      <c r="U37" s="37"/>
    </row>
    <row r="38" spans="1:21" ht="24" customHeight="1" x14ac:dyDescent="0.35">
      <c r="A38" s="6" t="s">
        <v>44</v>
      </c>
      <c r="B38" s="7"/>
      <c r="C38" s="7"/>
      <c r="D38" s="7"/>
      <c r="E38" s="7">
        <v>-50</v>
      </c>
      <c r="F38" s="7"/>
      <c r="G38" s="7">
        <v>-50</v>
      </c>
      <c r="H38" s="7">
        <v>50</v>
      </c>
      <c r="I38" s="25"/>
      <c r="J38" s="26"/>
      <c r="K38" s="34"/>
      <c r="L38" s="34"/>
      <c r="M38" s="37"/>
      <c r="N38" s="37"/>
      <c r="O38" s="37"/>
      <c r="P38" s="37"/>
      <c r="Q38" s="37"/>
      <c r="R38" s="37"/>
      <c r="S38" s="37"/>
      <c r="T38" s="37"/>
      <c r="U38" s="37"/>
    </row>
    <row r="39" spans="1:21" ht="24" customHeight="1" x14ac:dyDescent="0.35">
      <c r="A39" s="4" t="s">
        <v>45</v>
      </c>
      <c r="B39" s="5"/>
      <c r="C39" s="5"/>
      <c r="D39" s="5">
        <v>-156</v>
      </c>
      <c r="E39" s="5">
        <v>-156</v>
      </c>
      <c r="F39" s="5">
        <v>-156</v>
      </c>
      <c r="G39" s="5">
        <v>-156</v>
      </c>
      <c r="H39" s="5"/>
      <c r="I39" s="25"/>
      <c r="J39" s="26"/>
      <c r="K39" s="34"/>
      <c r="L39" s="34"/>
      <c r="M39" s="37"/>
      <c r="N39" s="37"/>
      <c r="O39" s="37"/>
      <c r="P39" s="37"/>
      <c r="Q39" s="37"/>
      <c r="R39" s="37"/>
      <c r="S39" s="37"/>
      <c r="T39" s="37"/>
      <c r="U39" s="37"/>
    </row>
    <row r="40" spans="1:21" ht="24" customHeight="1" x14ac:dyDescent="0.35">
      <c r="A40" s="6" t="s">
        <v>46</v>
      </c>
      <c r="B40" s="7"/>
      <c r="C40" s="7"/>
      <c r="D40" s="7"/>
      <c r="E40" s="7">
        <v>-100</v>
      </c>
      <c r="F40" s="7"/>
      <c r="G40" s="7">
        <v>-100</v>
      </c>
      <c r="H40" s="7">
        <v>100</v>
      </c>
      <c r="I40" s="25"/>
      <c r="J40" s="26"/>
      <c r="K40" s="34"/>
      <c r="L40" s="34"/>
      <c r="M40" s="37"/>
      <c r="N40" s="37"/>
      <c r="O40" s="37"/>
      <c r="P40" s="37"/>
      <c r="Q40" s="37"/>
      <c r="R40" s="37"/>
      <c r="S40" s="37"/>
      <c r="T40" s="37"/>
      <c r="U40" s="37"/>
    </row>
    <row r="41" spans="1:21" ht="24" customHeight="1" x14ac:dyDescent="0.35">
      <c r="A41" s="4" t="s">
        <v>47</v>
      </c>
      <c r="B41" s="5"/>
      <c r="C41" s="5"/>
      <c r="D41" s="5"/>
      <c r="E41" s="5">
        <v>-1500</v>
      </c>
      <c r="F41" s="5"/>
      <c r="G41" s="5">
        <v>-1500</v>
      </c>
      <c r="H41" s="5">
        <v>1500</v>
      </c>
      <c r="I41" s="25"/>
      <c r="J41" s="26"/>
      <c r="K41" s="34"/>
      <c r="L41" s="34"/>
      <c r="M41" s="37"/>
      <c r="N41" s="37"/>
      <c r="O41" s="37"/>
      <c r="P41" s="37"/>
      <c r="Q41" s="37"/>
      <c r="R41" s="37"/>
      <c r="S41" s="37"/>
      <c r="T41" s="37"/>
      <c r="U41" s="37"/>
    </row>
    <row r="42" spans="1:21" ht="24" customHeight="1" x14ac:dyDescent="0.35">
      <c r="A42" s="8" t="s">
        <v>48</v>
      </c>
      <c r="B42" s="9">
        <f t="shared" ref="B42:F42" si="2">SUM(B37:B41)</f>
        <v>0</v>
      </c>
      <c r="C42" s="9">
        <f t="shared" si="2"/>
        <v>0</v>
      </c>
      <c r="D42" s="9">
        <f t="shared" si="2"/>
        <v>-156</v>
      </c>
      <c r="E42" s="9">
        <f t="shared" si="2"/>
        <v>-2056</v>
      </c>
      <c r="F42" s="9">
        <f t="shared" si="2"/>
        <v>-156</v>
      </c>
      <c r="G42" s="9">
        <f>SUM(G37:G41)</f>
        <v>-2056</v>
      </c>
      <c r="H42" s="9">
        <f>SUM(H37:H41)</f>
        <v>1900</v>
      </c>
      <c r="I42" s="25"/>
      <c r="J42" s="26"/>
      <c r="K42" s="34"/>
      <c r="L42" s="34"/>
      <c r="M42" s="37"/>
      <c r="N42" s="37"/>
      <c r="O42" s="37"/>
      <c r="P42" s="37"/>
      <c r="Q42" s="37"/>
      <c r="R42" s="37"/>
      <c r="S42" s="37"/>
      <c r="T42" s="37"/>
      <c r="U42" s="37"/>
    </row>
    <row r="43" spans="1:21" ht="24" customHeight="1" x14ac:dyDescent="0.35">
      <c r="A43" s="2" t="s">
        <v>49</v>
      </c>
      <c r="B43" s="22" t="s">
        <v>1</v>
      </c>
      <c r="C43" s="22" t="s">
        <v>2</v>
      </c>
      <c r="D43" s="22" t="s">
        <v>3</v>
      </c>
      <c r="E43" s="22" t="s">
        <v>4</v>
      </c>
      <c r="F43" s="22" t="s">
        <v>5</v>
      </c>
      <c r="G43" s="22" t="s">
        <v>6</v>
      </c>
      <c r="H43" s="22" t="s">
        <v>7</v>
      </c>
      <c r="I43" s="25"/>
      <c r="J43" s="26"/>
      <c r="K43" s="34"/>
      <c r="L43" s="34"/>
      <c r="M43" s="37"/>
      <c r="N43" s="37"/>
      <c r="O43" s="37"/>
      <c r="P43" s="37"/>
      <c r="Q43" s="37"/>
      <c r="R43" s="37"/>
      <c r="S43" s="37"/>
      <c r="T43" s="37"/>
      <c r="U43" s="37"/>
    </row>
    <row r="44" spans="1:21" ht="24" customHeight="1" x14ac:dyDescent="0.35">
      <c r="A44" s="4" t="s">
        <v>50</v>
      </c>
      <c r="B44" s="5"/>
      <c r="C44" s="5"/>
      <c r="D44" s="5"/>
      <c r="E44" s="5">
        <v>-50</v>
      </c>
      <c r="F44" s="5"/>
      <c r="G44" s="5">
        <v>-50</v>
      </c>
      <c r="H44" s="5">
        <v>50</v>
      </c>
      <c r="I44" s="25"/>
      <c r="J44" s="26"/>
      <c r="K44" s="34"/>
      <c r="L44" s="34"/>
      <c r="M44" s="37"/>
      <c r="N44" s="37"/>
      <c r="O44" s="37"/>
      <c r="P44" s="37"/>
      <c r="Q44" s="37"/>
      <c r="R44" s="37"/>
      <c r="S44" s="37"/>
      <c r="T44" s="37"/>
      <c r="U44" s="37"/>
    </row>
    <row r="45" spans="1:21" ht="24" customHeight="1" x14ac:dyDescent="0.35">
      <c r="A45" s="6" t="s">
        <v>51</v>
      </c>
      <c r="B45" s="7">
        <v>5</v>
      </c>
      <c r="C45" s="7"/>
      <c r="D45" s="7">
        <v>-20</v>
      </c>
      <c r="E45" s="7">
        <v>-50</v>
      </c>
      <c r="F45" s="7">
        <v>-9</v>
      </c>
      <c r="G45" s="7">
        <v>-50</v>
      </c>
      <c r="H45" s="7">
        <v>41</v>
      </c>
      <c r="I45" s="25"/>
      <c r="J45" s="26"/>
      <c r="K45" s="34"/>
      <c r="L45" s="34"/>
      <c r="M45" s="37"/>
      <c r="N45" s="37"/>
      <c r="O45" s="37"/>
      <c r="P45" s="37"/>
      <c r="Q45" s="37"/>
      <c r="R45" s="37"/>
      <c r="S45" s="37"/>
      <c r="T45" s="37"/>
      <c r="U45" s="37"/>
    </row>
    <row r="46" spans="1:21" ht="24" customHeight="1" x14ac:dyDescent="0.35">
      <c r="A46" s="4" t="s">
        <v>52</v>
      </c>
      <c r="B46" s="5"/>
      <c r="C46" s="5">
        <v>500</v>
      </c>
      <c r="D46" s="5"/>
      <c r="E46" s="5">
        <v>-500</v>
      </c>
      <c r="F46" s="5"/>
      <c r="G46" s="5"/>
      <c r="H46" s="5"/>
      <c r="I46" s="25"/>
      <c r="J46" s="26"/>
      <c r="K46" s="34"/>
      <c r="L46" s="34"/>
      <c r="M46" s="37"/>
      <c r="N46" s="37"/>
      <c r="O46" s="37"/>
      <c r="P46" s="37"/>
      <c r="Q46" s="37"/>
      <c r="R46" s="37"/>
      <c r="S46" s="37"/>
      <c r="T46" s="37"/>
      <c r="U46" s="37"/>
    </row>
    <row r="47" spans="1:21" ht="24" customHeight="1" x14ac:dyDescent="0.35">
      <c r="A47" s="6" t="s">
        <v>53</v>
      </c>
      <c r="B47" s="7"/>
      <c r="C47" s="7"/>
      <c r="D47" s="7">
        <v>-101.85</v>
      </c>
      <c r="E47" s="7">
        <v>-100</v>
      </c>
      <c r="F47" s="7">
        <v>-101.85</v>
      </c>
      <c r="G47" s="7">
        <v>-100</v>
      </c>
      <c r="H47" s="7">
        <v>-1.85</v>
      </c>
      <c r="I47" s="25"/>
      <c r="J47" s="26"/>
      <c r="K47" s="34"/>
      <c r="L47" s="34"/>
      <c r="M47" s="37"/>
      <c r="N47" s="37"/>
      <c r="O47" s="37"/>
      <c r="P47" s="37"/>
      <c r="Q47" s="37"/>
      <c r="R47" s="37"/>
      <c r="S47" s="37"/>
      <c r="T47" s="37"/>
      <c r="U47" s="37"/>
    </row>
    <row r="48" spans="1:21" ht="24" customHeight="1" x14ac:dyDescent="0.35">
      <c r="A48" s="4" t="s">
        <v>54</v>
      </c>
      <c r="B48" s="5"/>
      <c r="C48" s="5"/>
      <c r="D48" s="5">
        <v>-710</v>
      </c>
      <c r="E48" s="5">
        <v>-710</v>
      </c>
      <c r="F48" s="5">
        <v>-710</v>
      </c>
      <c r="G48" s="5">
        <v>-710</v>
      </c>
      <c r="H48" s="5"/>
      <c r="I48" s="25"/>
      <c r="J48" s="26"/>
      <c r="K48" s="34"/>
      <c r="L48" s="34"/>
      <c r="M48" s="37"/>
      <c r="N48" s="37"/>
      <c r="O48" s="37"/>
      <c r="P48" s="37"/>
      <c r="Q48" s="37"/>
      <c r="R48" s="37"/>
      <c r="S48" s="37"/>
      <c r="T48" s="37"/>
      <c r="U48" s="37"/>
    </row>
    <row r="49" spans="1:21" ht="24" customHeight="1" x14ac:dyDescent="0.35">
      <c r="A49" s="6" t="s">
        <v>55</v>
      </c>
      <c r="B49" s="7"/>
      <c r="C49" s="7"/>
      <c r="D49" s="7">
        <v>-20</v>
      </c>
      <c r="E49" s="7">
        <v>-70</v>
      </c>
      <c r="F49" s="7">
        <v>-20</v>
      </c>
      <c r="G49" s="7">
        <v>-70</v>
      </c>
      <c r="H49" s="7">
        <v>50</v>
      </c>
      <c r="I49" s="25"/>
      <c r="J49" s="26"/>
      <c r="K49" s="34"/>
      <c r="L49" s="34"/>
      <c r="M49" s="37"/>
      <c r="N49" s="37"/>
      <c r="O49" s="37"/>
      <c r="P49" s="37"/>
      <c r="Q49" s="37"/>
      <c r="R49" s="37"/>
      <c r="S49" s="37"/>
      <c r="T49" s="37"/>
      <c r="U49" s="37"/>
    </row>
    <row r="50" spans="1:21" ht="24" customHeight="1" x14ac:dyDescent="0.35">
      <c r="A50" s="4" t="s">
        <v>56</v>
      </c>
      <c r="B50" s="5"/>
      <c r="C50" s="5"/>
      <c r="D50" s="5"/>
      <c r="E50" s="5">
        <v>-173</v>
      </c>
      <c r="F50" s="5" t="s">
        <v>9</v>
      </c>
      <c r="G50" s="5">
        <v>-173</v>
      </c>
      <c r="H50" s="5">
        <v>173</v>
      </c>
      <c r="I50" s="25"/>
      <c r="J50" s="26"/>
      <c r="K50" s="34"/>
      <c r="L50" s="34"/>
      <c r="M50" s="37"/>
      <c r="N50" s="37"/>
      <c r="O50" s="37"/>
      <c r="P50" s="37"/>
      <c r="Q50" s="37"/>
      <c r="R50" s="37"/>
      <c r="S50" s="37"/>
      <c r="T50" s="37"/>
      <c r="U50" s="37"/>
    </row>
    <row r="51" spans="1:21" ht="24" customHeight="1" x14ac:dyDescent="0.35">
      <c r="A51" s="6" t="s">
        <v>57</v>
      </c>
      <c r="B51" s="7"/>
      <c r="C51" s="7">
        <v>300</v>
      </c>
      <c r="D51" s="7">
        <v>-300</v>
      </c>
      <c r="E51" s="7">
        <v>-300</v>
      </c>
      <c r="F51" s="7">
        <v>-300</v>
      </c>
      <c r="G51" s="7" t="s">
        <v>9</v>
      </c>
      <c r="H51" s="7">
        <v>-300</v>
      </c>
      <c r="I51" s="25"/>
      <c r="J51" s="26"/>
      <c r="K51" s="34"/>
      <c r="L51" s="34"/>
      <c r="M51" s="37"/>
      <c r="N51" s="37"/>
      <c r="O51" s="37"/>
      <c r="P51" s="37"/>
      <c r="Q51" s="37"/>
      <c r="R51" s="37"/>
      <c r="S51" s="37"/>
      <c r="T51" s="37"/>
      <c r="U51" s="37"/>
    </row>
    <row r="52" spans="1:21" ht="24" customHeight="1" x14ac:dyDescent="0.35">
      <c r="A52" s="4" t="s">
        <v>58</v>
      </c>
      <c r="B52" s="5">
        <v>0.65</v>
      </c>
      <c r="C52" s="5"/>
      <c r="D52" s="5">
        <v>-2.64</v>
      </c>
      <c r="E52" s="5">
        <v>-5</v>
      </c>
      <c r="F52" s="5">
        <v>-1.99</v>
      </c>
      <c r="G52" s="5">
        <v>-5</v>
      </c>
      <c r="H52" s="5">
        <v>3.01</v>
      </c>
      <c r="I52" s="25"/>
      <c r="J52" s="26"/>
      <c r="K52" s="34"/>
      <c r="L52" s="34"/>
      <c r="M52" s="37"/>
      <c r="N52" s="37"/>
      <c r="O52" s="37"/>
      <c r="P52" s="37"/>
      <c r="Q52" s="37"/>
      <c r="R52" s="37"/>
      <c r="S52" s="37"/>
      <c r="T52" s="37"/>
      <c r="U52" s="37"/>
    </row>
    <row r="53" spans="1:21" ht="24" customHeight="1" x14ac:dyDescent="0.35">
      <c r="A53" s="6" t="s">
        <v>59</v>
      </c>
      <c r="B53" s="7"/>
      <c r="C53" s="7"/>
      <c r="D53" s="7"/>
      <c r="E53" s="7"/>
      <c r="F53" s="7"/>
      <c r="G53" s="7"/>
      <c r="H53" s="7"/>
      <c r="I53" s="25"/>
      <c r="J53" s="26"/>
      <c r="K53" s="34"/>
      <c r="L53" s="34"/>
      <c r="M53" s="37"/>
      <c r="N53" s="37"/>
      <c r="O53" s="37"/>
      <c r="P53" s="37"/>
      <c r="Q53" s="37"/>
      <c r="R53" s="37"/>
      <c r="S53" s="37"/>
      <c r="T53" s="37"/>
      <c r="U53" s="37"/>
    </row>
    <row r="54" spans="1:21" ht="24" customHeight="1" x14ac:dyDescent="0.35">
      <c r="A54" s="4" t="s">
        <v>60</v>
      </c>
      <c r="B54" s="5"/>
      <c r="C54" s="5"/>
      <c r="D54" s="5"/>
      <c r="E54" s="5"/>
      <c r="F54" s="5"/>
      <c r="G54" s="5"/>
      <c r="H54" s="5"/>
      <c r="I54" s="25"/>
      <c r="J54" s="26"/>
      <c r="K54" s="34"/>
      <c r="L54" s="34"/>
      <c r="M54" s="37"/>
      <c r="N54" s="37"/>
      <c r="O54" s="37"/>
      <c r="P54" s="37"/>
      <c r="Q54" s="37"/>
      <c r="R54" s="37"/>
      <c r="S54" s="37"/>
      <c r="T54" s="37"/>
      <c r="U54" s="37"/>
    </row>
    <row r="55" spans="1:21" ht="24" customHeight="1" x14ac:dyDescent="0.35">
      <c r="A55" s="8" t="s">
        <v>61</v>
      </c>
      <c r="B55" s="9">
        <f t="shared" ref="B55:F55" si="3">SUM(B44:B54)</f>
        <v>5.65</v>
      </c>
      <c r="C55" s="9">
        <f t="shared" si="3"/>
        <v>800</v>
      </c>
      <c r="D55" s="9">
        <f t="shared" si="3"/>
        <v>-1154.49</v>
      </c>
      <c r="E55" s="9">
        <f t="shared" si="3"/>
        <v>-1958</v>
      </c>
      <c r="F55" s="9">
        <f t="shared" si="3"/>
        <v>-1142.8399999999999</v>
      </c>
      <c r="G55" s="9">
        <f>SUM(G44:G54)</f>
        <v>-1158</v>
      </c>
      <c r="H55" s="9">
        <f>SUM(H44:H54)</f>
        <v>15.159999999999977</v>
      </c>
      <c r="I55" s="25"/>
      <c r="J55" s="26"/>
      <c r="K55" s="34"/>
      <c r="L55" s="34"/>
      <c r="M55" s="37"/>
      <c r="N55" s="37"/>
      <c r="O55" s="37"/>
      <c r="P55" s="37"/>
      <c r="Q55" s="37"/>
      <c r="R55" s="37"/>
      <c r="S55" s="37"/>
      <c r="T55" s="37"/>
      <c r="U55" s="37"/>
    </row>
    <row r="56" spans="1:21" ht="24" customHeight="1" x14ac:dyDescent="0.35">
      <c r="A56" s="2" t="s">
        <v>62</v>
      </c>
      <c r="B56" s="22" t="s">
        <v>1</v>
      </c>
      <c r="C56" s="22" t="s">
        <v>2</v>
      </c>
      <c r="D56" s="22" t="s">
        <v>3</v>
      </c>
      <c r="E56" s="22" t="s">
        <v>4</v>
      </c>
      <c r="F56" s="22" t="s">
        <v>5</v>
      </c>
      <c r="G56" s="22" t="s">
        <v>6</v>
      </c>
      <c r="H56" s="22" t="s">
        <v>7</v>
      </c>
      <c r="I56" s="25"/>
      <c r="J56" s="26"/>
      <c r="K56" s="34"/>
      <c r="L56" s="34"/>
      <c r="M56" s="37"/>
      <c r="N56" s="37"/>
      <c r="O56" s="37"/>
      <c r="P56" s="37"/>
      <c r="Q56" s="37"/>
      <c r="R56" s="37"/>
      <c r="S56" s="37"/>
      <c r="T56" s="37"/>
      <c r="U56" s="37"/>
    </row>
    <row r="57" spans="1:21" ht="24" customHeight="1" x14ac:dyDescent="0.35">
      <c r="A57" s="4" t="s">
        <v>63</v>
      </c>
      <c r="B57" s="5"/>
      <c r="C57" s="5"/>
      <c r="D57" s="5"/>
      <c r="E57" s="5">
        <v>-100</v>
      </c>
      <c r="F57" s="5"/>
      <c r="G57" s="5">
        <v>-100</v>
      </c>
      <c r="H57" s="5">
        <v>100</v>
      </c>
      <c r="I57" s="25"/>
      <c r="J57" s="26"/>
      <c r="K57" s="34"/>
      <c r="L57" s="34"/>
      <c r="M57" s="37"/>
      <c r="N57" s="37"/>
      <c r="O57" s="37"/>
      <c r="P57" s="37"/>
      <c r="Q57" s="37"/>
      <c r="R57" s="37"/>
      <c r="S57" s="37"/>
      <c r="T57" s="37"/>
      <c r="U57" s="37"/>
    </row>
    <row r="58" spans="1:21" ht="24" customHeight="1" x14ac:dyDescent="0.35">
      <c r="A58" s="6" t="s">
        <v>64</v>
      </c>
      <c r="B58" s="7"/>
      <c r="C58" s="7"/>
      <c r="D58" s="7">
        <v>-48.21</v>
      </c>
      <c r="E58" s="7">
        <v>-150</v>
      </c>
      <c r="F58" s="7">
        <v>-48.21</v>
      </c>
      <c r="G58" s="7">
        <v>-150</v>
      </c>
      <c r="H58" s="7">
        <v>101.79</v>
      </c>
      <c r="I58" s="25"/>
      <c r="J58" s="26"/>
      <c r="K58" s="34"/>
      <c r="L58" s="34"/>
      <c r="M58" s="37"/>
      <c r="N58" s="37"/>
      <c r="O58" s="37"/>
      <c r="P58" s="37"/>
      <c r="Q58" s="37"/>
      <c r="R58" s="37"/>
      <c r="S58" s="37"/>
      <c r="T58" s="37"/>
      <c r="U58" s="37"/>
    </row>
    <row r="59" spans="1:21" ht="24" customHeight="1" x14ac:dyDescent="0.35">
      <c r="A59" s="4" t="s">
        <v>65</v>
      </c>
      <c r="B59" s="5"/>
      <c r="C59" s="5"/>
      <c r="D59" s="5">
        <v>-48.26</v>
      </c>
      <c r="E59" s="5">
        <v>-357.57</v>
      </c>
      <c r="F59" s="5">
        <v>-48.26</v>
      </c>
      <c r="G59" s="5">
        <v>-357.57</v>
      </c>
      <c r="H59" s="5">
        <v>309.31</v>
      </c>
      <c r="I59" s="25"/>
      <c r="J59" s="26"/>
      <c r="K59" s="34"/>
      <c r="L59" s="34"/>
      <c r="M59" s="37"/>
      <c r="N59" s="37"/>
      <c r="O59" s="37"/>
      <c r="P59" s="37"/>
      <c r="Q59" s="37"/>
      <c r="R59" s="37"/>
      <c r="S59" s="37"/>
      <c r="T59" s="37"/>
      <c r="U59" s="37"/>
    </row>
    <row r="60" spans="1:21" ht="24" customHeight="1" x14ac:dyDescent="0.35">
      <c r="A60" s="6" t="s">
        <v>66</v>
      </c>
      <c r="B60" s="7">
        <v>2733.64</v>
      </c>
      <c r="C60" s="7">
        <v>2500</v>
      </c>
      <c r="D60" s="7">
        <v>-2286</v>
      </c>
      <c r="E60" s="7">
        <v>-2000</v>
      </c>
      <c r="F60" s="7">
        <v>1274</v>
      </c>
      <c r="G60" s="7">
        <v>500</v>
      </c>
      <c r="H60" s="7">
        <v>774</v>
      </c>
      <c r="I60" s="25"/>
      <c r="J60" s="26"/>
      <c r="K60" s="34"/>
      <c r="L60" s="34"/>
      <c r="M60" s="37"/>
      <c r="N60" s="37"/>
      <c r="O60" s="37"/>
      <c r="P60" s="37"/>
      <c r="Q60" s="37"/>
      <c r="R60" s="37"/>
      <c r="S60" s="37"/>
      <c r="T60" s="37"/>
      <c r="U60" s="37"/>
    </row>
    <row r="61" spans="1:21" ht="24" customHeight="1" x14ac:dyDescent="0.35">
      <c r="A61" s="4" t="s">
        <v>67</v>
      </c>
      <c r="B61" s="5"/>
      <c r="C61" s="5"/>
      <c r="D61" s="5">
        <v>-5</v>
      </c>
      <c r="E61" s="5">
        <v>-150</v>
      </c>
      <c r="F61" s="5"/>
      <c r="G61" s="5">
        <v>-150</v>
      </c>
      <c r="H61" s="5">
        <v>150</v>
      </c>
      <c r="I61" s="25"/>
      <c r="J61" s="26"/>
      <c r="K61" s="34"/>
      <c r="L61" s="34"/>
      <c r="M61" s="37"/>
      <c r="N61" s="37"/>
      <c r="O61" s="37"/>
      <c r="P61" s="37"/>
      <c r="Q61" s="37"/>
      <c r="R61" s="37"/>
      <c r="S61" s="37"/>
      <c r="T61" s="37"/>
      <c r="U61" s="37"/>
    </row>
    <row r="62" spans="1:21" ht="24" customHeight="1" x14ac:dyDescent="0.35">
      <c r="A62" s="6" t="s">
        <v>68</v>
      </c>
      <c r="B62" s="7">
        <v>260</v>
      </c>
      <c r="C62" s="7"/>
      <c r="D62" s="7"/>
      <c r="E62" s="7">
        <v>-11</v>
      </c>
      <c r="F62" s="7">
        <v>168</v>
      </c>
      <c r="G62" s="7">
        <v>-11</v>
      </c>
      <c r="H62" s="7">
        <v>179</v>
      </c>
      <c r="I62" s="25"/>
      <c r="J62" s="26"/>
      <c r="K62" s="34"/>
      <c r="L62" s="34"/>
      <c r="M62" s="37"/>
      <c r="N62" s="37"/>
      <c r="O62" s="37"/>
      <c r="P62" s="37"/>
      <c r="Q62" s="37"/>
      <c r="R62" s="37"/>
      <c r="S62" s="37"/>
      <c r="T62" s="37"/>
      <c r="U62" s="37"/>
    </row>
    <row r="63" spans="1:21" ht="24" customHeight="1" x14ac:dyDescent="0.35">
      <c r="A63" s="4" t="s">
        <v>69</v>
      </c>
      <c r="B63" s="5"/>
      <c r="C63" s="5"/>
      <c r="D63" s="5"/>
      <c r="E63" s="5">
        <v>-150</v>
      </c>
      <c r="F63" s="5"/>
      <c r="G63" s="5">
        <v>-150</v>
      </c>
      <c r="H63" s="5">
        <v>150</v>
      </c>
      <c r="I63" s="25"/>
      <c r="J63" s="26"/>
      <c r="K63" s="34"/>
      <c r="L63" s="34"/>
      <c r="M63" s="37"/>
      <c r="N63" s="37"/>
      <c r="O63" s="37"/>
      <c r="P63" s="37"/>
      <c r="Q63" s="37"/>
      <c r="R63" s="37"/>
      <c r="S63" s="37"/>
      <c r="T63" s="37"/>
      <c r="U63" s="37"/>
    </row>
    <row r="64" spans="1:21" ht="24" customHeight="1" x14ac:dyDescent="0.35">
      <c r="A64" s="8" t="s">
        <v>70</v>
      </c>
      <c r="B64" s="9">
        <f t="shared" ref="B64:F64" si="4">SUM(B57:B63)</f>
        <v>2993.64</v>
      </c>
      <c r="C64" s="9">
        <f t="shared" si="4"/>
        <v>2500</v>
      </c>
      <c r="D64" s="9">
        <f t="shared" si="4"/>
        <v>-2387.4699999999998</v>
      </c>
      <c r="E64" s="9">
        <f t="shared" si="4"/>
        <v>-2918.5699999999997</v>
      </c>
      <c r="F64" s="9">
        <f t="shared" si="4"/>
        <v>1345.53</v>
      </c>
      <c r="G64" s="9">
        <f>SUM(G57:G63)</f>
        <v>-418.56999999999994</v>
      </c>
      <c r="H64" s="9">
        <f>SUM(H57:H63)</f>
        <v>1764.1</v>
      </c>
      <c r="I64" s="25"/>
      <c r="J64" s="26"/>
      <c r="K64" s="34"/>
      <c r="L64" s="34"/>
      <c r="M64" s="37"/>
      <c r="N64" s="37"/>
      <c r="O64" s="37"/>
      <c r="P64" s="37"/>
      <c r="Q64" s="37"/>
      <c r="R64" s="37"/>
      <c r="S64" s="37"/>
      <c r="T64" s="37"/>
      <c r="U64" s="37"/>
    </row>
    <row r="65" spans="1:21" ht="24" customHeight="1" x14ac:dyDescent="0.35">
      <c r="A65" s="2" t="s">
        <v>71</v>
      </c>
      <c r="B65" s="22" t="s">
        <v>1</v>
      </c>
      <c r="C65" s="22" t="s">
        <v>2</v>
      </c>
      <c r="D65" s="22" t="s">
        <v>3</v>
      </c>
      <c r="E65" s="22" t="s">
        <v>4</v>
      </c>
      <c r="F65" s="22" t="s">
        <v>5</v>
      </c>
      <c r="G65" s="22" t="s">
        <v>6</v>
      </c>
      <c r="H65" s="22" t="s">
        <v>7</v>
      </c>
      <c r="I65" s="25"/>
      <c r="J65" s="26"/>
      <c r="K65" s="34"/>
      <c r="L65" s="34"/>
      <c r="M65" s="37"/>
      <c r="N65" s="37"/>
      <c r="O65" s="37"/>
      <c r="P65" s="37"/>
      <c r="Q65" s="37"/>
      <c r="R65" s="37"/>
      <c r="S65" s="37"/>
      <c r="T65" s="37"/>
      <c r="U65" s="37"/>
    </row>
    <row r="66" spans="1:21" ht="24" customHeight="1" x14ac:dyDescent="0.35">
      <c r="A66" s="4" t="s">
        <v>72</v>
      </c>
      <c r="B66" s="5">
        <v>3877.47</v>
      </c>
      <c r="C66" s="5">
        <v>7500</v>
      </c>
      <c r="D66" s="5"/>
      <c r="E66" s="5">
        <v>-100</v>
      </c>
      <c r="F66" s="5">
        <v>2903.25</v>
      </c>
      <c r="G66" s="5">
        <v>7400</v>
      </c>
      <c r="H66" s="5">
        <v>-4496.75</v>
      </c>
      <c r="I66" s="25"/>
      <c r="J66" s="26"/>
      <c r="K66" s="34"/>
      <c r="L66" s="34"/>
      <c r="M66" s="37"/>
      <c r="N66" s="37"/>
      <c r="O66" s="37"/>
      <c r="P66" s="37"/>
      <c r="Q66" s="37"/>
      <c r="R66" s="37"/>
      <c r="S66" s="37"/>
      <c r="T66" s="37"/>
      <c r="U66" s="37"/>
    </row>
    <row r="67" spans="1:21" ht="24" customHeight="1" x14ac:dyDescent="0.35">
      <c r="A67" s="6" t="s">
        <v>73</v>
      </c>
      <c r="B67" s="7"/>
      <c r="C67" s="7">
        <v>11000</v>
      </c>
      <c r="D67" s="7">
        <v>-129.68</v>
      </c>
      <c r="E67" s="7">
        <v>-1000</v>
      </c>
      <c r="F67" s="7"/>
      <c r="G67" s="7">
        <v>10000</v>
      </c>
      <c r="H67" s="7">
        <v>-10000</v>
      </c>
      <c r="I67" s="25"/>
      <c r="J67" s="26"/>
      <c r="K67" s="34"/>
      <c r="L67" s="34"/>
      <c r="M67" s="37"/>
      <c r="N67" s="37"/>
      <c r="O67" s="37"/>
      <c r="P67" s="37"/>
      <c r="Q67" s="37"/>
      <c r="R67" s="37"/>
      <c r="S67" s="37"/>
      <c r="T67" s="37"/>
      <c r="U67" s="37"/>
    </row>
    <row r="68" spans="1:21" ht="24" customHeight="1" x14ac:dyDescent="0.35">
      <c r="A68" s="4" t="s">
        <v>74</v>
      </c>
      <c r="B68" s="5">
        <v>24327.55</v>
      </c>
      <c r="C68" s="5">
        <v>11000</v>
      </c>
      <c r="D68" s="5">
        <v>-331.27</v>
      </c>
      <c r="E68" s="5">
        <v>-1000</v>
      </c>
      <c r="F68" s="5"/>
      <c r="G68" s="5">
        <v>10000</v>
      </c>
      <c r="H68" s="5">
        <v>-10000</v>
      </c>
      <c r="I68" s="25"/>
      <c r="J68" s="26"/>
      <c r="K68" s="34"/>
      <c r="L68" s="34"/>
      <c r="M68" s="37"/>
      <c r="N68" s="37"/>
      <c r="O68" s="37"/>
      <c r="P68" s="37"/>
      <c r="Q68" s="37"/>
      <c r="R68" s="37"/>
      <c r="S68" s="37"/>
      <c r="T68" s="37"/>
      <c r="U68" s="37"/>
    </row>
    <row r="69" spans="1:21" ht="24" customHeight="1" x14ac:dyDescent="0.35">
      <c r="A69" s="6" t="s">
        <v>75</v>
      </c>
      <c r="B69" s="7">
        <v>51.74</v>
      </c>
      <c r="C69" s="7"/>
      <c r="D69" s="7"/>
      <c r="E69" s="7"/>
      <c r="F69" s="7">
        <v>50</v>
      </c>
      <c r="G69" s="7"/>
      <c r="H69" s="7">
        <v>50</v>
      </c>
      <c r="I69" s="25"/>
      <c r="J69" s="26"/>
      <c r="K69" s="34"/>
      <c r="L69" s="34"/>
      <c r="M69" s="37"/>
      <c r="N69" s="37"/>
      <c r="O69" s="37"/>
      <c r="P69" s="37"/>
      <c r="Q69" s="37"/>
      <c r="R69" s="37"/>
      <c r="S69" s="37"/>
      <c r="T69" s="37"/>
      <c r="U69" s="37"/>
    </row>
    <row r="70" spans="1:21" ht="24" customHeight="1" x14ac:dyDescent="0.35">
      <c r="A70" s="4" t="s">
        <v>76</v>
      </c>
      <c r="B70" s="5"/>
      <c r="C70" s="5">
        <v>200</v>
      </c>
      <c r="D70" s="5"/>
      <c r="E70" s="5">
        <v>-50</v>
      </c>
      <c r="F70" s="5"/>
      <c r="G70" s="5">
        <v>150</v>
      </c>
      <c r="H70" s="5">
        <v>-150</v>
      </c>
      <c r="I70" s="25"/>
      <c r="J70" s="26"/>
      <c r="K70" s="34"/>
      <c r="L70" s="34"/>
      <c r="M70" s="37"/>
      <c r="N70" s="37"/>
      <c r="O70" s="37"/>
      <c r="P70" s="37"/>
      <c r="Q70" s="37"/>
      <c r="R70" s="37"/>
      <c r="S70" s="37"/>
      <c r="T70" s="37"/>
      <c r="U70" s="37"/>
    </row>
    <row r="71" spans="1:21" ht="24" customHeight="1" x14ac:dyDescent="0.35">
      <c r="A71" s="6" t="s">
        <v>77</v>
      </c>
      <c r="B71" s="7">
        <v>1885.74</v>
      </c>
      <c r="C71" s="7">
        <v>1300</v>
      </c>
      <c r="D71" s="7"/>
      <c r="E71" s="7">
        <v>-20</v>
      </c>
      <c r="F71" s="7">
        <v>382.6</v>
      </c>
      <c r="G71" s="7">
        <v>1280</v>
      </c>
      <c r="H71" s="7">
        <v>-897.4</v>
      </c>
      <c r="I71" s="25"/>
      <c r="J71" s="26"/>
      <c r="K71" s="34"/>
      <c r="L71" s="34"/>
      <c r="M71" s="37"/>
      <c r="N71" s="37"/>
      <c r="O71" s="37"/>
      <c r="P71" s="37"/>
      <c r="Q71" s="37"/>
      <c r="R71" s="37"/>
      <c r="S71" s="37"/>
      <c r="T71" s="37"/>
      <c r="U71" s="37"/>
    </row>
    <row r="72" spans="1:21" ht="24" customHeight="1" x14ac:dyDescent="0.35">
      <c r="A72" s="4" t="s">
        <v>78</v>
      </c>
      <c r="B72" s="5"/>
      <c r="C72" s="5">
        <v>4000</v>
      </c>
      <c r="D72" s="5"/>
      <c r="E72" s="5">
        <v>-50</v>
      </c>
      <c r="F72" s="5"/>
      <c r="G72" s="5">
        <v>3950</v>
      </c>
      <c r="H72" s="5">
        <f>C72-D72</f>
        <v>4000</v>
      </c>
      <c r="I72" s="25"/>
      <c r="J72" s="26"/>
      <c r="K72" s="34"/>
      <c r="L72" s="34"/>
      <c r="M72" s="37"/>
      <c r="N72" s="37"/>
      <c r="O72" s="37"/>
      <c r="P72" s="37"/>
      <c r="Q72" s="37"/>
      <c r="R72" s="37"/>
      <c r="S72" s="37"/>
      <c r="T72" s="37"/>
      <c r="U72" s="37"/>
    </row>
    <row r="73" spans="1:21" ht="24" customHeight="1" x14ac:dyDescent="0.35">
      <c r="A73" s="6" t="s">
        <v>79</v>
      </c>
      <c r="B73" s="7"/>
      <c r="C73" s="7"/>
      <c r="D73" s="7"/>
      <c r="E73" s="7"/>
      <c r="F73" s="7"/>
      <c r="G73" s="7"/>
      <c r="H73" s="7"/>
      <c r="I73" s="25"/>
      <c r="J73" s="26"/>
      <c r="K73" s="34"/>
      <c r="L73" s="34"/>
      <c r="M73" s="37"/>
      <c r="N73" s="37"/>
      <c r="O73" s="37"/>
      <c r="P73" s="37"/>
      <c r="Q73" s="37"/>
      <c r="R73" s="37"/>
      <c r="S73" s="37"/>
      <c r="T73" s="37"/>
      <c r="U73" s="37"/>
    </row>
    <row r="74" spans="1:21" ht="24" customHeight="1" x14ac:dyDescent="0.35">
      <c r="A74" s="4" t="s">
        <v>80</v>
      </c>
      <c r="B74" s="5">
        <v>200.7</v>
      </c>
      <c r="C74" s="5">
        <v>1500</v>
      </c>
      <c r="D74" s="5"/>
      <c r="E74" s="5">
        <v>-325</v>
      </c>
      <c r="F74" s="5">
        <v>200.7</v>
      </c>
      <c r="G74" s="5">
        <v>1175</v>
      </c>
      <c r="H74" s="5">
        <v>-974.3</v>
      </c>
      <c r="I74" s="25"/>
      <c r="J74" s="26"/>
      <c r="K74" s="34"/>
      <c r="L74" s="34"/>
      <c r="M74" s="37"/>
      <c r="N74" s="37"/>
      <c r="O74" s="37"/>
      <c r="P74" s="37"/>
      <c r="Q74" s="37"/>
      <c r="R74" s="37"/>
      <c r="S74" s="37"/>
      <c r="T74" s="37"/>
      <c r="U74" s="37"/>
    </row>
    <row r="75" spans="1:21" ht="24" customHeight="1" x14ac:dyDescent="0.35">
      <c r="A75" s="8" t="s">
        <v>81</v>
      </c>
      <c r="B75" s="9">
        <f t="shared" ref="B75:F75" si="5">SUM(B66:B74)</f>
        <v>30343.200000000004</v>
      </c>
      <c r="C75" s="9">
        <f t="shared" si="5"/>
        <v>36500</v>
      </c>
      <c r="D75" s="9">
        <f t="shared" si="5"/>
        <v>-460.95</v>
      </c>
      <c r="E75" s="9">
        <f t="shared" si="5"/>
        <v>-2545</v>
      </c>
      <c r="F75" s="9">
        <f t="shared" si="5"/>
        <v>3536.5499999999997</v>
      </c>
      <c r="G75" s="9">
        <f>SUM(G66:G74)</f>
        <v>33955</v>
      </c>
      <c r="H75" s="9">
        <f>SUM(H66:H74)</f>
        <v>-22468.45</v>
      </c>
      <c r="I75" s="25"/>
      <c r="J75" s="26"/>
      <c r="K75" s="34"/>
      <c r="L75" s="34"/>
      <c r="M75" s="37"/>
      <c r="N75" s="37"/>
      <c r="O75" s="37"/>
      <c r="P75" s="37"/>
      <c r="Q75" s="37"/>
      <c r="R75" s="37"/>
      <c r="S75" s="37"/>
      <c r="T75" s="37"/>
      <c r="U75" s="37"/>
    </row>
    <row r="76" spans="1:21" ht="24" customHeight="1" x14ac:dyDescent="0.35">
      <c r="A76" s="2" t="s">
        <v>82</v>
      </c>
      <c r="B76" s="22" t="s">
        <v>1</v>
      </c>
      <c r="C76" s="22" t="s">
        <v>2</v>
      </c>
      <c r="D76" s="22" t="s">
        <v>3</v>
      </c>
      <c r="E76" s="22" t="s">
        <v>4</v>
      </c>
      <c r="F76" s="22" t="s">
        <v>5</v>
      </c>
      <c r="G76" s="22" t="s">
        <v>6</v>
      </c>
      <c r="H76" s="22" t="s">
        <v>7</v>
      </c>
      <c r="I76" s="25"/>
      <c r="J76" s="26"/>
      <c r="K76" s="34"/>
      <c r="L76" s="34"/>
      <c r="M76" s="37"/>
      <c r="N76" s="37"/>
      <c r="O76" s="37"/>
      <c r="P76" s="37"/>
      <c r="Q76" s="37"/>
      <c r="R76" s="37"/>
      <c r="S76" s="37"/>
      <c r="T76" s="37"/>
      <c r="U76" s="37"/>
    </row>
    <row r="77" spans="1:21" ht="24" customHeight="1" x14ac:dyDescent="0.35">
      <c r="A77" s="4" t="s">
        <v>83</v>
      </c>
      <c r="B77" s="5"/>
      <c r="C77" s="5"/>
      <c r="D77" s="5"/>
      <c r="E77" s="5"/>
      <c r="F77" s="5"/>
      <c r="G77" s="5"/>
      <c r="H77" s="5"/>
      <c r="I77" s="25"/>
      <c r="J77" s="26"/>
      <c r="K77" s="34"/>
      <c r="L77" s="34"/>
      <c r="M77" s="37" t="s">
        <v>143</v>
      </c>
      <c r="N77" s="37"/>
      <c r="O77" s="37"/>
      <c r="P77" s="37"/>
      <c r="Q77" s="37"/>
      <c r="R77" s="37"/>
      <c r="S77" s="37"/>
      <c r="T77" s="37"/>
      <c r="U77" s="37"/>
    </row>
    <row r="78" spans="1:21" ht="24" customHeight="1" x14ac:dyDescent="0.35">
      <c r="A78" s="6" t="s">
        <v>84</v>
      </c>
      <c r="B78" s="7"/>
      <c r="C78" s="7"/>
      <c r="D78" s="7"/>
      <c r="E78" s="7"/>
      <c r="F78" s="7"/>
      <c r="G78" s="7"/>
      <c r="H78" s="7"/>
      <c r="I78" s="25"/>
      <c r="J78" s="26"/>
      <c r="K78" s="34"/>
      <c r="L78" s="34"/>
      <c r="M78" s="37"/>
      <c r="N78" s="37"/>
      <c r="O78" s="37"/>
      <c r="P78" s="37"/>
      <c r="Q78" s="37"/>
      <c r="R78" s="37"/>
      <c r="S78" s="37"/>
      <c r="T78" s="37"/>
      <c r="U78" s="37"/>
    </row>
    <row r="79" spans="1:21" ht="24" customHeight="1" x14ac:dyDescent="0.35">
      <c r="A79" s="4" t="s">
        <v>85</v>
      </c>
      <c r="B79" s="5"/>
      <c r="C79" s="5"/>
      <c r="D79" s="5"/>
      <c r="E79" s="5">
        <v>-300</v>
      </c>
      <c r="F79" s="5"/>
      <c r="G79" s="5">
        <v>-300</v>
      </c>
      <c r="H79" s="5">
        <v>300</v>
      </c>
      <c r="I79" s="25"/>
      <c r="J79" s="26"/>
      <c r="K79" s="34"/>
      <c r="L79" s="34"/>
      <c r="M79" s="37"/>
      <c r="N79" s="37"/>
      <c r="O79" s="37"/>
      <c r="P79" s="37"/>
      <c r="Q79" s="37"/>
      <c r="R79" s="37"/>
      <c r="S79" s="37"/>
      <c r="T79" s="37"/>
      <c r="U79" s="37"/>
    </row>
    <row r="80" spans="1:21" ht="24" customHeight="1" x14ac:dyDescent="0.35">
      <c r="A80" s="8" t="s">
        <v>86</v>
      </c>
      <c r="B80" s="9">
        <f t="shared" ref="B80:F80" si="6">SUM(B77:B79)</f>
        <v>0</v>
      </c>
      <c r="C80" s="9">
        <f t="shared" si="6"/>
        <v>0</v>
      </c>
      <c r="D80" s="9">
        <f t="shared" si="6"/>
        <v>0</v>
      </c>
      <c r="E80" s="9">
        <f t="shared" si="6"/>
        <v>-300</v>
      </c>
      <c r="F80" s="9">
        <f t="shared" si="6"/>
        <v>0</v>
      </c>
      <c r="G80" s="9">
        <f>SUM(G77:G79)</f>
        <v>-300</v>
      </c>
      <c r="H80" s="9">
        <f>SUM(H77:H79)</f>
        <v>300</v>
      </c>
      <c r="I80" s="25"/>
      <c r="J80" s="26"/>
      <c r="K80" s="34"/>
      <c r="L80" s="34"/>
      <c r="M80" s="37"/>
      <c r="N80" s="37"/>
      <c r="O80" s="37"/>
      <c r="P80" s="37"/>
      <c r="Q80" s="37"/>
      <c r="R80" s="37"/>
      <c r="S80" s="37"/>
      <c r="T80" s="37"/>
      <c r="U80" s="37"/>
    </row>
    <row r="81" spans="1:21" ht="24" customHeight="1" x14ac:dyDescent="0.35">
      <c r="A81" s="2" t="s">
        <v>87</v>
      </c>
      <c r="B81" s="22" t="s">
        <v>1</v>
      </c>
      <c r="C81" s="22" t="s">
        <v>2</v>
      </c>
      <c r="D81" s="22" t="s">
        <v>3</v>
      </c>
      <c r="E81" s="22" t="s">
        <v>4</v>
      </c>
      <c r="F81" s="22" t="s">
        <v>5</v>
      </c>
      <c r="G81" s="22" t="s">
        <v>6</v>
      </c>
      <c r="H81" s="22" t="s">
        <v>7</v>
      </c>
      <c r="I81" s="25"/>
      <c r="J81" s="26"/>
      <c r="K81" s="34"/>
      <c r="L81" s="34"/>
      <c r="M81" s="37"/>
      <c r="N81" s="37"/>
      <c r="O81" s="37"/>
      <c r="P81" s="37"/>
      <c r="Q81" s="37"/>
      <c r="R81" s="37"/>
      <c r="S81" s="37"/>
      <c r="T81" s="37"/>
      <c r="U81" s="37"/>
    </row>
    <row r="82" spans="1:21" ht="24" customHeight="1" x14ac:dyDescent="0.35">
      <c r="A82" s="4" t="s">
        <v>88</v>
      </c>
      <c r="B82" s="5"/>
      <c r="C82" s="5"/>
      <c r="D82" s="5">
        <v>-179.3</v>
      </c>
      <c r="E82" s="5">
        <v>-150</v>
      </c>
      <c r="F82" s="5">
        <v>-179.3</v>
      </c>
      <c r="G82" s="5">
        <v>-150</v>
      </c>
      <c r="H82" s="5">
        <v>-29.3</v>
      </c>
      <c r="I82" s="25"/>
      <c r="J82" s="26"/>
      <c r="K82" s="34"/>
      <c r="L82" s="34"/>
      <c r="M82" s="37"/>
      <c r="N82" s="37"/>
      <c r="O82" s="37"/>
      <c r="P82" s="37"/>
      <c r="Q82" s="37"/>
      <c r="R82" s="37"/>
      <c r="S82" s="37"/>
      <c r="T82" s="37"/>
      <c r="U82" s="37"/>
    </row>
    <row r="83" spans="1:21" ht="24" customHeight="1" x14ac:dyDescent="0.35">
      <c r="A83" s="6" t="s">
        <v>89</v>
      </c>
      <c r="B83" s="7"/>
      <c r="C83" s="7"/>
      <c r="D83" s="7">
        <v>-174.43</v>
      </c>
      <c r="E83" s="7">
        <v>-700</v>
      </c>
      <c r="F83" s="7"/>
      <c r="G83" s="7">
        <v>-700</v>
      </c>
      <c r="H83" s="7">
        <v>700</v>
      </c>
      <c r="I83" s="25"/>
      <c r="J83" s="26"/>
      <c r="K83" s="34"/>
      <c r="L83" s="34"/>
      <c r="M83" s="37"/>
      <c r="N83" s="37"/>
      <c r="O83" s="37"/>
      <c r="P83" s="37"/>
      <c r="Q83" s="37"/>
      <c r="R83" s="37"/>
      <c r="S83" s="37"/>
      <c r="T83" s="37"/>
      <c r="U83" s="37"/>
    </row>
    <row r="84" spans="1:21" ht="24" customHeight="1" x14ac:dyDescent="0.35">
      <c r="A84" s="4" t="s">
        <v>90</v>
      </c>
      <c r="B84" s="5">
        <v>741</v>
      </c>
      <c r="C84" s="5">
        <v>500</v>
      </c>
      <c r="D84" s="5">
        <v>-498.45</v>
      </c>
      <c r="E84" s="5">
        <v>-450</v>
      </c>
      <c r="F84" s="5">
        <v>741</v>
      </c>
      <c r="G84" s="5">
        <v>50</v>
      </c>
      <c r="H84" s="5">
        <v>691</v>
      </c>
      <c r="I84" s="25"/>
      <c r="J84" s="26"/>
      <c r="K84" s="34"/>
      <c r="L84" s="34"/>
      <c r="M84" s="37"/>
      <c r="N84" s="37"/>
      <c r="O84" s="37"/>
      <c r="P84" s="37"/>
      <c r="Q84" s="37"/>
      <c r="R84" s="37"/>
      <c r="S84" s="37"/>
      <c r="T84" s="37"/>
      <c r="U84" s="37"/>
    </row>
    <row r="85" spans="1:21" ht="24" customHeight="1" x14ac:dyDescent="0.35">
      <c r="A85" s="6" t="s">
        <v>91</v>
      </c>
      <c r="B85" s="7"/>
      <c r="C85" s="7">
        <v>500</v>
      </c>
      <c r="D85" s="7">
        <v>-49.73</v>
      </c>
      <c r="E85" s="7">
        <v>-1500</v>
      </c>
      <c r="F85" s="7">
        <v>-35.79</v>
      </c>
      <c r="G85" s="7">
        <v>-1250</v>
      </c>
      <c r="H85" s="7">
        <v>964.21</v>
      </c>
      <c r="I85" s="25"/>
      <c r="J85" s="26"/>
      <c r="K85" s="36"/>
      <c r="L85" s="34"/>
      <c r="M85" s="37"/>
      <c r="N85" s="37"/>
      <c r="O85" s="37"/>
      <c r="P85" s="37"/>
      <c r="Q85" s="37"/>
      <c r="R85" s="37"/>
      <c r="S85" s="37"/>
      <c r="T85" s="37"/>
      <c r="U85" s="37"/>
    </row>
    <row r="86" spans="1:21" ht="24" customHeight="1" x14ac:dyDescent="0.35">
      <c r="A86" s="4" t="s">
        <v>92</v>
      </c>
      <c r="B86" s="5"/>
      <c r="C86" s="5"/>
      <c r="D86" s="5">
        <v>-253.76</v>
      </c>
      <c r="E86" s="5">
        <v>-250</v>
      </c>
      <c r="F86" s="5">
        <v>-253.76</v>
      </c>
      <c r="G86" s="5">
        <v>-250</v>
      </c>
      <c r="H86" s="5">
        <v>-3.76</v>
      </c>
      <c r="I86" s="25"/>
      <c r="J86" s="26"/>
      <c r="K86" s="34"/>
      <c r="L86" s="34"/>
      <c r="M86" s="37"/>
      <c r="N86" s="37"/>
      <c r="O86" s="37"/>
      <c r="P86" s="37"/>
      <c r="Q86" s="37"/>
      <c r="R86" s="37"/>
      <c r="S86" s="37"/>
      <c r="T86" s="37"/>
      <c r="U86" s="37"/>
    </row>
    <row r="87" spans="1:21" ht="24" customHeight="1" x14ac:dyDescent="0.35">
      <c r="A87" s="6" t="s">
        <v>93</v>
      </c>
      <c r="B87" s="7"/>
      <c r="C87" s="7"/>
      <c r="D87" s="7"/>
      <c r="E87" s="7">
        <v>-50</v>
      </c>
      <c r="F87" s="7"/>
      <c r="G87" s="7">
        <v>-50</v>
      </c>
      <c r="H87" s="7">
        <v>50</v>
      </c>
      <c r="I87" s="25"/>
      <c r="J87" s="26"/>
      <c r="K87" s="34"/>
      <c r="L87" s="34"/>
      <c r="M87" s="37"/>
      <c r="N87" s="37"/>
      <c r="O87" s="37"/>
      <c r="P87" s="37"/>
      <c r="Q87" s="37"/>
      <c r="R87" s="37"/>
      <c r="S87" s="37"/>
      <c r="T87" s="37"/>
      <c r="U87" s="37"/>
    </row>
    <row r="88" spans="1:21" ht="24" customHeight="1" x14ac:dyDescent="0.35">
      <c r="A88" s="4" t="s">
        <v>94</v>
      </c>
      <c r="B88" s="5">
        <v>3087.46</v>
      </c>
      <c r="C88" s="5">
        <v>6000</v>
      </c>
      <c r="D88" s="5">
        <v>-200</v>
      </c>
      <c r="E88" s="5">
        <v>-5600</v>
      </c>
      <c r="F88" s="5">
        <v>2681.74</v>
      </c>
      <c r="G88" s="5">
        <v>400</v>
      </c>
      <c r="H88" s="5">
        <v>2281.7399999999998</v>
      </c>
      <c r="I88" s="25"/>
      <c r="J88" s="26"/>
      <c r="K88" s="34"/>
      <c r="L88" s="34"/>
      <c r="M88" s="37"/>
      <c r="N88" s="37"/>
      <c r="O88" s="37"/>
      <c r="P88" s="37"/>
      <c r="Q88" s="37"/>
      <c r="R88" s="37"/>
      <c r="S88" s="37"/>
      <c r="T88" s="37"/>
      <c r="U88" s="37"/>
    </row>
    <row r="89" spans="1:21" ht="24" customHeight="1" x14ac:dyDescent="0.35">
      <c r="A89" s="6" t="s">
        <v>95</v>
      </c>
      <c r="B89" s="7"/>
      <c r="C89" s="7"/>
      <c r="D89" s="7"/>
      <c r="E89" s="7">
        <v>-500</v>
      </c>
      <c r="F89" s="7"/>
      <c r="G89" s="7">
        <v>-500</v>
      </c>
      <c r="H89" s="7">
        <v>500</v>
      </c>
      <c r="I89" s="25"/>
      <c r="J89" s="26"/>
      <c r="K89" s="34"/>
      <c r="L89" s="34"/>
      <c r="M89" s="37"/>
      <c r="N89" s="37"/>
      <c r="O89" s="37"/>
      <c r="P89" s="37"/>
      <c r="Q89" s="37"/>
      <c r="R89" s="37"/>
      <c r="S89" s="37"/>
      <c r="T89" s="37"/>
      <c r="U89" s="37"/>
    </row>
    <row r="90" spans="1:21" ht="24" customHeight="1" x14ac:dyDescent="0.35">
      <c r="A90" s="8" t="s">
        <v>96</v>
      </c>
      <c r="B90" s="9">
        <f t="shared" ref="B90:F90" si="7">SUM(B82:B89)</f>
        <v>3828.46</v>
      </c>
      <c r="C90" s="9">
        <f t="shared" si="7"/>
        <v>7000</v>
      </c>
      <c r="D90" s="9">
        <f t="shared" si="7"/>
        <v>-1355.67</v>
      </c>
      <c r="E90" s="9">
        <f t="shared" si="7"/>
        <v>-9200</v>
      </c>
      <c r="F90" s="9">
        <f t="shared" si="7"/>
        <v>2953.89</v>
      </c>
      <c r="G90" s="9">
        <f>SUM(G82:G89)</f>
        <v>-2450</v>
      </c>
      <c r="H90" s="9">
        <f>SUM(H82:H89)</f>
        <v>5153.8899999999994</v>
      </c>
      <c r="I90" s="25"/>
      <c r="J90" s="26"/>
      <c r="K90" s="34"/>
      <c r="L90" s="34"/>
      <c r="M90" s="37"/>
      <c r="N90" s="37"/>
      <c r="O90" s="37"/>
      <c r="P90" s="37"/>
      <c r="Q90" s="37"/>
      <c r="R90" s="37"/>
      <c r="S90" s="37"/>
      <c r="T90" s="37"/>
      <c r="U90" s="37"/>
    </row>
    <row r="91" spans="1:21" ht="24" customHeight="1" x14ac:dyDescent="0.35">
      <c r="A91" s="2" t="s">
        <v>97</v>
      </c>
      <c r="B91" s="22" t="s">
        <v>1</v>
      </c>
      <c r="C91" s="22" t="s">
        <v>2</v>
      </c>
      <c r="D91" s="22" t="s">
        <v>3</v>
      </c>
      <c r="E91" s="22" t="s">
        <v>4</v>
      </c>
      <c r="F91" s="22" t="s">
        <v>5</v>
      </c>
      <c r="G91" s="22" t="s">
        <v>6</v>
      </c>
      <c r="H91" s="22" t="s">
        <v>7</v>
      </c>
      <c r="I91" s="25"/>
      <c r="J91" s="26"/>
      <c r="K91" s="34"/>
      <c r="L91" s="34"/>
      <c r="M91" s="37"/>
      <c r="N91" s="37"/>
      <c r="O91" s="37"/>
      <c r="P91" s="37"/>
      <c r="Q91" s="37"/>
      <c r="R91" s="37"/>
      <c r="S91" s="37"/>
      <c r="T91" s="37"/>
      <c r="U91" s="37"/>
    </row>
    <row r="92" spans="1:21" ht="24" customHeight="1" x14ac:dyDescent="0.35">
      <c r="A92" s="4" t="s">
        <v>98</v>
      </c>
      <c r="B92" s="5">
        <v>1142</v>
      </c>
      <c r="C92" s="5">
        <v>500</v>
      </c>
      <c r="D92" s="5">
        <v>-1573.18</v>
      </c>
      <c r="E92" s="5">
        <v>-1573.18</v>
      </c>
      <c r="F92" s="5">
        <v>-257.32</v>
      </c>
      <c r="G92" s="5">
        <v>-2000</v>
      </c>
      <c r="H92" s="5">
        <v>1742.68</v>
      </c>
      <c r="I92" s="25"/>
      <c r="J92" s="26"/>
      <c r="K92" s="34"/>
      <c r="L92" s="34"/>
      <c r="M92" s="42" t="s">
        <v>140</v>
      </c>
      <c r="N92" s="37"/>
      <c r="O92" s="37"/>
      <c r="P92" s="37"/>
      <c r="Q92" s="37"/>
      <c r="R92" s="37"/>
      <c r="S92" s="37"/>
      <c r="T92" s="37"/>
      <c r="U92" s="37"/>
    </row>
    <row r="93" spans="1:21" ht="24" customHeight="1" x14ac:dyDescent="0.35">
      <c r="A93" s="6" t="s">
        <v>99</v>
      </c>
      <c r="B93" s="7"/>
      <c r="C93" s="7">
        <v>750</v>
      </c>
      <c r="D93" s="7"/>
      <c r="E93" s="7">
        <v>-500</v>
      </c>
      <c r="F93" s="7"/>
      <c r="G93" s="7">
        <v>250</v>
      </c>
      <c r="H93" s="7">
        <v>-250</v>
      </c>
      <c r="I93" s="25"/>
      <c r="J93" s="26"/>
      <c r="K93" s="34"/>
      <c r="L93" s="34"/>
      <c r="M93" s="37"/>
      <c r="N93" s="37"/>
      <c r="O93" s="37"/>
      <c r="P93" s="37"/>
      <c r="Q93" s="37"/>
      <c r="R93" s="37"/>
      <c r="S93" s="37"/>
      <c r="T93" s="37"/>
      <c r="U93" s="37"/>
    </row>
    <row r="94" spans="1:21" ht="24" customHeight="1" x14ac:dyDescent="0.35">
      <c r="A94" s="4" t="s">
        <v>100</v>
      </c>
      <c r="B94" s="5"/>
      <c r="C94" s="5">
        <v>1400</v>
      </c>
      <c r="D94" s="5"/>
      <c r="E94" s="5">
        <v>-900</v>
      </c>
      <c r="F94" s="5"/>
      <c r="G94" s="5">
        <v>500</v>
      </c>
      <c r="H94" s="5">
        <v>-500</v>
      </c>
      <c r="I94" s="25"/>
      <c r="J94" s="26"/>
      <c r="K94" s="34"/>
      <c r="L94" s="34"/>
      <c r="M94" s="42"/>
      <c r="N94" s="37"/>
      <c r="O94" s="37"/>
      <c r="P94" s="37"/>
      <c r="Q94" s="37"/>
      <c r="R94" s="37"/>
      <c r="S94" s="37"/>
      <c r="T94" s="37"/>
      <c r="U94" s="37"/>
    </row>
    <row r="95" spans="1:21" ht="24" customHeight="1" x14ac:dyDescent="0.35">
      <c r="A95" s="6" t="s">
        <v>101</v>
      </c>
      <c r="B95" s="7"/>
      <c r="C95" s="7">
        <v>1200</v>
      </c>
      <c r="D95" s="7"/>
      <c r="E95" s="7">
        <v>-500</v>
      </c>
      <c r="F95" s="7"/>
      <c r="G95" s="7">
        <v>700</v>
      </c>
      <c r="H95" s="7">
        <v>-700</v>
      </c>
      <c r="I95" s="25">
        <v>200</v>
      </c>
      <c r="J95" s="26"/>
      <c r="K95" s="34"/>
      <c r="L95" s="34"/>
      <c r="M95" s="42" t="s">
        <v>145</v>
      </c>
      <c r="N95" s="37"/>
      <c r="O95" s="37"/>
      <c r="P95" s="37"/>
      <c r="Q95" s="37"/>
      <c r="R95" s="37"/>
      <c r="S95" s="37"/>
      <c r="T95" s="37"/>
      <c r="U95" s="37"/>
    </row>
    <row r="96" spans="1:21" ht="24" customHeight="1" x14ac:dyDescent="0.35">
      <c r="A96" s="4" t="s">
        <v>102</v>
      </c>
      <c r="B96" s="5"/>
      <c r="C96" s="5"/>
      <c r="D96" s="5"/>
      <c r="E96" s="5"/>
      <c r="F96" s="5"/>
      <c r="G96" s="5"/>
      <c r="H96" s="5"/>
      <c r="I96" s="25"/>
      <c r="J96" s="26"/>
      <c r="K96" s="34"/>
      <c r="L96" s="34"/>
      <c r="M96" s="37"/>
      <c r="N96" s="37"/>
      <c r="O96" s="37"/>
      <c r="P96" s="37"/>
      <c r="Q96" s="37"/>
      <c r="R96" s="37"/>
      <c r="S96" s="37"/>
      <c r="T96" s="37"/>
      <c r="U96" s="37"/>
    </row>
    <row r="97" spans="1:21" ht="24" customHeight="1" x14ac:dyDescent="0.35">
      <c r="A97" s="8" t="s">
        <v>103</v>
      </c>
      <c r="B97" s="9">
        <f t="shared" ref="B97:F97" si="8">SUM(B92:B96)</f>
        <v>1142</v>
      </c>
      <c r="C97" s="9">
        <f t="shared" si="8"/>
        <v>3850</v>
      </c>
      <c r="D97" s="9">
        <f t="shared" si="8"/>
        <v>-1573.18</v>
      </c>
      <c r="E97" s="9">
        <f t="shared" si="8"/>
        <v>-3473.1800000000003</v>
      </c>
      <c r="F97" s="9">
        <f t="shared" si="8"/>
        <v>-257.32</v>
      </c>
      <c r="G97" s="9">
        <f>SUM(G92:G96)</f>
        <v>-550</v>
      </c>
      <c r="H97" s="9">
        <f>SUM(H92:H96)</f>
        <v>292.68000000000006</v>
      </c>
      <c r="I97" s="25"/>
      <c r="J97" s="26"/>
      <c r="K97" s="34"/>
      <c r="L97" s="34"/>
      <c r="M97" s="37"/>
      <c r="N97" s="37"/>
      <c r="O97" s="37"/>
      <c r="P97" s="37"/>
      <c r="Q97" s="37"/>
      <c r="R97" s="37"/>
      <c r="S97" s="37"/>
      <c r="T97" s="37"/>
      <c r="U97" s="37"/>
    </row>
    <row r="98" spans="1:21" ht="24" customHeight="1" x14ac:dyDescent="0.35">
      <c r="A98" s="2" t="s">
        <v>104</v>
      </c>
      <c r="B98" s="22" t="s">
        <v>1</v>
      </c>
      <c r="C98" s="22" t="s">
        <v>2</v>
      </c>
      <c r="D98" s="22" t="s">
        <v>3</v>
      </c>
      <c r="E98" s="22" t="s">
        <v>4</v>
      </c>
      <c r="F98" s="22" t="s">
        <v>5</v>
      </c>
      <c r="G98" s="22" t="s">
        <v>6</v>
      </c>
      <c r="H98" s="22" t="s">
        <v>7</v>
      </c>
      <c r="I98" s="25"/>
      <c r="J98" s="26"/>
      <c r="K98" s="34"/>
      <c r="L98" s="34"/>
      <c r="M98" s="37"/>
      <c r="N98" s="37"/>
      <c r="O98" s="37"/>
      <c r="P98" s="37"/>
      <c r="Q98" s="37"/>
      <c r="R98" s="37"/>
      <c r="S98" s="37"/>
      <c r="T98" s="37"/>
      <c r="U98" s="37"/>
    </row>
    <row r="99" spans="1:21" ht="24" customHeight="1" x14ac:dyDescent="0.35">
      <c r="A99" s="4" t="s">
        <v>105</v>
      </c>
      <c r="B99" s="5"/>
      <c r="C99" s="5"/>
      <c r="D99" s="5"/>
      <c r="E99" s="5"/>
      <c r="F99" s="5"/>
      <c r="G99" s="5"/>
      <c r="H99" s="5"/>
      <c r="I99" s="25"/>
      <c r="J99" s="26"/>
      <c r="K99" s="34"/>
      <c r="L99" s="34"/>
      <c r="M99" s="37"/>
      <c r="N99" s="37"/>
      <c r="O99" s="37"/>
      <c r="P99" s="37"/>
      <c r="Q99" s="37"/>
      <c r="R99" s="37"/>
      <c r="S99" s="37"/>
      <c r="T99" s="37"/>
      <c r="U99" s="37"/>
    </row>
    <row r="100" spans="1:21" ht="24" customHeight="1" x14ac:dyDescent="0.35">
      <c r="A100" s="6" t="s">
        <v>106</v>
      </c>
      <c r="B100" s="7"/>
      <c r="C100" s="7"/>
      <c r="D100" s="7"/>
      <c r="E100" s="7"/>
      <c r="F100" s="7"/>
      <c r="G100" s="7"/>
      <c r="H100" s="7"/>
      <c r="I100" s="25"/>
      <c r="J100" s="26"/>
      <c r="K100" s="34"/>
      <c r="L100" s="34"/>
      <c r="M100" s="37"/>
      <c r="N100" s="37"/>
      <c r="O100" s="37"/>
      <c r="P100" s="37"/>
      <c r="Q100" s="37"/>
      <c r="R100" s="37"/>
      <c r="S100" s="37"/>
      <c r="T100" s="37"/>
      <c r="U100" s="37"/>
    </row>
    <row r="101" spans="1:21" ht="24" customHeight="1" x14ac:dyDescent="0.35">
      <c r="A101" s="4" t="s">
        <v>107</v>
      </c>
      <c r="B101" s="5"/>
      <c r="C101" s="5"/>
      <c r="D101" s="5"/>
      <c r="E101" s="5">
        <v>-100</v>
      </c>
      <c r="F101" s="5"/>
      <c r="G101" s="5">
        <v>-100</v>
      </c>
      <c r="H101" s="5">
        <v>100</v>
      </c>
      <c r="I101" s="25"/>
      <c r="J101" s="26"/>
      <c r="K101" s="34"/>
      <c r="L101" s="34"/>
      <c r="M101" s="37"/>
      <c r="N101" s="37"/>
      <c r="O101" s="37"/>
      <c r="P101" s="37"/>
      <c r="Q101" s="37"/>
      <c r="R101" s="37"/>
      <c r="S101" s="37"/>
      <c r="T101" s="37"/>
      <c r="U101" s="37"/>
    </row>
    <row r="102" spans="1:21" ht="24" customHeight="1" x14ac:dyDescent="0.35">
      <c r="A102" s="6" t="s">
        <v>108</v>
      </c>
      <c r="B102" s="7"/>
      <c r="C102" s="7"/>
      <c r="D102" s="7"/>
      <c r="E102" s="7">
        <v>-250</v>
      </c>
      <c r="F102" s="7"/>
      <c r="G102" s="7">
        <v>-250</v>
      </c>
      <c r="H102" s="7">
        <v>250</v>
      </c>
      <c r="I102" s="25"/>
      <c r="J102" s="26"/>
      <c r="K102" s="34"/>
      <c r="L102" s="34"/>
      <c r="M102" s="37"/>
      <c r="N102" s="37"/>
      <c r="O102" s="37"/>
      <c r="P102" s="37"/>
      <c r="Q102" s="37"/>
      <c r="R102" s="37"/>
      <c r="S102" s="37"/>
      <c r="T102" s="37"/>
      <c r="U102" s="37"/>
    </row>
    <row r="103" spans="1:21" ht="24" customHeight="1" x14ac:dyDescent="0.35">
      <c r="A103" s="4" t="s">
        <v>109</v>
      </c>
      <c r="B103" s="5"/>
      <c r="C103" s="5"/>
      <c r="D103" s="5"/>
      <c r="E103" s="5">
        <v>-200</v>
      </c>
      <c r="F103" s="5"/>
      <c r="G103" s="5">
        <v>-200</v>
      </c>
      <c r="H103" s="5">
        <v>200</v>
      </c>
      <c r="I103" s="25"/>
      <c r="J103" s="26"/>
      <c r="K103" s="34"/>
      <c r="L103" s="34"/>
      <c r="M103" s="37"/>
      <c r="N103" s="37"/>
      <c r="O103" s="37"/>
      <c r="P103" s="37"/>
      <c r="Q103" s="37"/>
      <c r="R103" s="37"/>
      <c r="S103" s="37"/>
      <c r="T103" s="37"/>
      <c r="U103" s="37"/>
    </row>
    <row r="104" spans="1:21" ht="24" customHeight="1" x14ac:dyDescent="0.35">
      <c r="A104" s="6" t="s">
        <v>110</v>
      </c>
      <c r="B104" s="7"/>
      <c r="C104" s="7"/>
      <c r="D104" s="7"/>
      <c r="E104" s="7"/>
      <c r="F104" s="7"/>
      <c r="G104" s="7"/>
      <c r="H104" s="7"/>
      <c r="I104" s="25"/>
      <c r="J104" s="26"/>
      <c r="K104" s="34"/>
      <c r="L104" s="34"/>
      <c r="M104" s="37"/>
      <c r="N104" s="37"/>
      <c r="O104" s="37"/>
      <c r="P104" s="37"/>
      <c r="Q104" s="37"/>
      <c r="R104" s="37"/>
      <c r="S104" s="37"/>
      <c r="T104" s="37"/>
      <c r="U104" s="37"/>
    </row>
    <row r="105" spans="1:21" ht="24" customHeight="1" x14ac:dyDescent="0.35">
      <c r="A105" s="4" t="s">
        <v>111</v>
      </c>
      <c r="B105" s="5"/>
      <c r="C105" s="5"/>
      <c r="D105" s="5"/>
      <c r="E105" s="5">
        <v>-50</v>
      </c>
      <c r="F105" s="5"/>
      <c r="G105" s="5">
        <v>-50</v>
      </c>
      <c r="H105" s="5">
        <v>50</v>
      </c>
      <c r="I105" s="25"/>
      <c r="J105" s="26"/>
      <c r="K105" s="34"/>
      <c r="L105" s="34"/>
      <c r="M105" s="37"/>
      <c r="N105" s="37"/>
      <c r="O105" s="37"/>
      <c r="P105" s="37"/>
      <c r="Q105" s="37"/>
      <c r="R105" s="37"/>
      <c r="S105" s="37"/>
      <c r="T105" s="37"/>
      <c r="U105" s="37"/>
    </row>
    <row r="106" spans="1:21" ht="24" customHeight="1" x14ac:dyDescent="0.35">
      <c r="A106" s="6" t="s">
        <v>112</v>
      </c>
      <c r="B106" s="7"/>
      <c r="C106" s="7"/>
      <c r="D106" s="7"/>
      <c r="E106" s="7">
        <v>-150</v>
      </c>
      <c r="F106" s="7"/>
      <c r="G106" s="7">
        <v>-150</v>
      </c>
      <c r="H106" s="7">
        <v>150</v>
      </c>
      <c r="I106" s="25"/>
      <c r="J106" s="26"/>
      <c r="K106" s="34"/>
      <c r="L106" s="34"/>
      <c r="M106" s="37"/>
      <c r="N106" s="37"/>
      <c r="O106" s="37"/>
      <c r="P106" s="37"/>
      <c r="Q106" s="37"/>
      <c r="R106" s="37"/>
      <c r="S106" s="37"/>
      <c r="T106" s="37"/>
      <c r="U106" s="37"/>
    </row>
    <row r="107" spans="1:21" ht="24" customHeight="1" x14ac:dyDescent="0.35">
      <c r="A107" s="4" t="s">
        <v>113</v>
      </c>
      <c r="B107" s="5"/>
      <c r="C107" s="5">
        <v>200</v>
      </c>
      <c r="D107" s="5"/>
      <c r="E107" s="5">
        <v>-1000</v>
      </c>
      <c r="F107" s="5"/>
      <c r="G107" s="5">
        <v>-800</v>
      </c>
      <c r="H107" s="5">
        <v>800</v>
      </c>
      <c r="I107" s="25"/>
      <c r="J107" s="26"/>
      <c r="K107" s="34"/>
      <c r="L107" s="34"/>
      <c r="M107" s="37"/>
      <c r="N107" s="37"/>
      <c r="O107" s="37"/>
      <c r="P107" s="37"/>
      <c r="Q107" s="37"/>
      <c r="R107" s="37"/>
      <c r="S107" s="37"/>
      <c r="T107" s="37"/>
      <c r="U107" s="37"/>
    </row>
    <row r="108" spans="1:21" ht="24" customHeight="1" x14ac:dyDescent="0.35">
      <c r="A108" s="6" t="s">
        <v>114</v>
      </c>
      <c r="B108" s="7"/>
      <c r="C108" s="7"/>
      <c r="D108" s="7">
        <v>-461.01</v>
      </c>
      <c r="E108" s="7">
        <v>-600</v>
      </c>
      <c r="F108" s="7"/>
      <c r="G108" s="7">
        <v>-600</v>
      </c>
      <c r="H108" s="7">
        <f>D108-E108</f>
        <v>138.99</v>
      </c>
      <c r="I108" s="25"/>
      <c r="J108" s="26"/>
      <c r="K108" s="34"/>
      <c r="L108" s="34"/>
      <c r="M108" s="41" t="s">
        <v>141</v>
      </c>
      <c r="N108" s="41"/>
      <c r="O108" s="41"/>
      <c r="P108" s="41"/>
      <c r="Q108" s="41"/>
      <c r="R108" s="41"/>
      <c r="S108" s="41"/>
      <c r="T108" s="41"/>
      <c r="U108" s="41"/>
    </row>
    <row r="109" spans="1:21" ht="24" customHeight="1" x14ac:dyDescent="0.35">
      <c r="A109" s="8" t="s">
        <v>115</v>
      </c>
      <c r="B109" s="9">
        <f t="shared" ref="B109:F109" si="9">SUM(B99:B108)</f>
        <v>0</v>
      </c>
      <c r="C109" s="9">
        <f t="shared" si="9"/>
        <v>200</v>
      </c>
      <c r="D109" s="9">
        <f t="shared" si="9"/>
        <v>-461.01</v>
      </c>
      <c r="E109" s="9">
        <f t="shared" si="9"/>
        <v>-2350</v>
      </c>
      <c r="F109" s="9">
        <f t="shared" si="9"/>
        <v>0</v>
      </c>
      <c r="G109" s="9">
        <f>SUM(G99:G108)</f>
        <v>-2150</v>
      </c>
      <c r="H109" s="9">
        <f>SUM(H99:H108)</f>
        <v>1688.99</v>
      </c>
      <c r="I109" s="25"/>
      <c r="J109" s="26"/>
      <c r="K109" s="34"/>
      <c r="L109" s="34"/>
      <c r="M109" s="37"/>
      <c r="N109" s="37"/>
      <c r="O109" s="37"/>
      <c r="P109" s="37"/>
      <c r="Q109" s="37"/>
      <c r="R109" s="37"/>
      <c r="S109" s="37"/>
      <c r="T109" s="37"/>
      <c r="U109" s="37"/>
    </row>
    <row r="110" spans="1:21" ht="24" customHeight="1" x14ac:dyDescent="0.35">
      <c r="A110" s="2" t="s">
        <v>116</v>
      </c>
      <c r="B110" s="22" t="s">
        <v>1</v>
      </c>
      <c r="C110" s="22" t="s">
        <v>2</v>
      </c>
      <c r="D110" s="22" t="s">
        <v>3</v>
      </c>
      <c r="E110" s="22" t="s">
        <v>4</v>
      </c>
      <c r="F110" s="22" t="s">
        <v>5</v>
      </c>
      <c r="G110" s="22" t="s">
        <v>6</v>
      </c>
      <c r="H110" s="22" t="s">
        <v>7</v>
      </c>
      <c r="I110" s="25"/>
      <c r="J110" s="26"/>
      <c r="K110" s="34"/>
      <c r="L110" s="34"/>
      <c r="M110" s="37"/>
      <c r="N110" s="37"/>
      <c r="O110" s="37"/>
      <c r="P110" s="37"/>
      <c r="Q110" s="37"/>
      <c r="R110" s="37"/>
      <c r="S110" s="37"/>
      <c r="T110" s="37"/>
      <c r="U110" s="37"/>
    </row>
    <row r="111" spans="1:21" ht="24" customHeight="1" x14ac:dyDescent="0.35">
      <c r="A111" s="4" t="s">
        <v>117</v>
      </c>
      <c r="B111" s="5"/>
      <c r="C111" s="5"/>
      <c r="D111" s="5"/>
      <c r="E111" s="5">
        <v>-260</v>
      </c>
      <c r="F111" s="5"/>
      <c r="G111" s="5">
        <v>-260</v>
      </c>
      <c r="H111" s="5">
        <v>260</v>
      </c>
      <c r="I111" s="25"/>
      <c r="J111" s="26"/>
      <c r="K111" s="34"/>
      <c r="L111" s="34"/>
      <c r="M111" s="37"/>
      <c r="N111" s="37"/>
      <c r="O111" s="37"/>
      <c r="P111" s="37"/>
      <c r="Q111" s="37"/>
      <c r="R111" s="37"/>
      <c r="S111" s="37"/>
      <c r="T111" s="37"/>
      <c r="U111" s="37"/>
    </row>
    <row r="112" spans="1:21" ht="24" customHeight="1" x14ac:dyDescent="0.35">
      <c r="A112" s="6" t="s">
        <v>118</v>
      </c>
      <c r="B112" s="7"/>
      <c r="C112" s="7"/>
      <c r="D112" s="7">
        <v>-122.5</v>
      </c>
      <c r="E112" s="7">
        <v>-200</v>
      </c>
      <c r="F112" s="7">
        <v>-40</v>
      </c>
      <c r="G112" s="7">
        <v>-200</v>
      </c>
      <c r="H112" s="7">
        <v>160</v>
      </c>
      <c r="I112" s="25"/>
      <c r="J112" s="26"/>
      <c r="K112" s="34"/>
      <c r="L112" s="34"/>
      <c r="M112" s="37"/>
      <c r="N112" s="37"/>
      <c r="O112" s="37"/>
      <c r="P112" s="37"/>
      <c r="Q112" s="37"/>
      <c r="R112" s="37"/>
      <c r="S112" s="37"/>
      <c r="T112" s="37"/>
      <c r="U112" s="37"/>
    </row>
    <row r="113" spans="1:21" ht="24" customHeight="1" x14ac:dyDescent="0.35">
      <c r="A113" s="8" t="s">
        <v>119</v>
      </c>
      <c r="B113" s="9">
        <f t="shared" ref="B113:F113" si="10">SUM(B111:B112)</f>
        <v>0</v>
      </c>
      <c r="C113" s="9">
        <f t="shared" si="10"/>
        <v>0</v>
      </c>
      <c r="D113" s="9">
        <f t="shared" si="10"/>
        <v>-122.5</v>
      </c>
      <c r="E113" s="9">
        <f t="shared" si="10"/>
        <v>-460</v>
      </c>
      <c r="F113" s="9">
        <f t="shared" si="10"/>
        <v>-40</v>
      </c>
      <c r="G113" s="9">
        <f>SUM(G111:G112)</f>
        <v>-460</v>
      </c>
      <c r="H113" s="9">
        <f>SUM(H111:H112)</f>
        <v>420</v>
      </c>
      <c r="I113" s="25"/>
      <c r="J113" s="26"/>
      <c r="K113" s="34"/>
      <c r="L113" s="34"/>
      <c r="M113" s="37"/>
      <c r="N113" s="37"/>
      <c r="O113" s="37"/>
      <c r="P113" s="37"/>
      <c r="Q113" s="37"/>
      <c r="R113" s="37"/>
      <c r="S113" s="37"/>
      <c r="T113" s="37"/>
      <c r="U113" s="37"/>
    </row>
    <row r="114" spans="1:21" ht="24" customHeight="1" x14ac:dyDescent="0.35">
      <c r="A114" s="27" t="s">
        <v>120</v>
      </c>
      <c r="B114" s="27"/>
      <c r="C114" s="27"/>
      <c r="D114" s="27"/>
      <c r="E114" s="27"/>
      <c r="F114" s="27"/>
      <c r="G114" s="27"/>
      <c r="H114" s="27"/>
      <c r="I114" s="25"/>
      <c r="J114" s="26"/>
      <c r="K114" s="34"/>
      <c r="L114" s="34"/>
      <c r="M114" s="37"/>
      <c r="N114" s="37"/>
      <c r="O114" s="37"/>
      <c r="P114" s="37"/>
      <c r="Q114" s="37"/>
      <c r="R114" s="37"/>
      <c r="S114" s="37"/>
      <c r="T114" s="37"/>
      <c r="U114" s="37"/>
    </row>
    <row r="115" spans="1:21" ht="24" customHeight="1" x14ac:dyDescent="0.35">
      <c r="A115" s="8"/>
      <c r="B115" s="9">
        <f>SUM(B29,B35,B42,B55,B64,B75,B80,B90,B97,B109,B113)</f>
        <v>38977.82</v>
      </c>
      <c r="C115" s="9">
        <f t="shared" ref="C115:H115" si="11">SUM(C29,C35,C42,C55,C64,C75,C80,C90,C97,C109,C113)</f>
        <v>51000</v>
      </c>
      <c r="D115" s="9">
        <f t="shared" si="11"/>
        <v>-20784.169999999995</v>
      </c>
      <c r="E115" s="9">
        <f t="shared" si="11"/>
        <v>-55121.05</v>
      </c>
      <c r="F115" s="9">
        <f t="shared" si="11"/>
        <v>5820.01</v>
      </c>
      <c r="G115" s="9">
        <f t="shared" si="11"/>
        <v>-5382.57</v>
      </c>
      <c r="H115" s="9">
        <f t="shared" si="11"/>
        <v>18356.870000000003</v>
      </c>
      <c r="I115" s="25"/>
      <c r="J115" s="26"/>
      <c r="K115" s="36">
        <f>SUM(K27:K114)</f>
        <v>-4000</v>
      </c>
      <c r="L115" s="34"/>
      <c r="M115" s="37"/>
      <c r="N115" s="37"/>
      <c r="O115" s="37"/>
      <c r="P115" s="37"/>
      <c r="Q115" s="37"/>
      <c r="R115" s="37"/>
      <c r="S115" s="37"/>
      <c r="T115" s="37"/>
      <c r="U115" s="37"/>
    </row>
    <row r="116" spans="1:21" ht="14.25" customHeight="1" x14ac:dyDescent="0.35">
      <c r="A116" s="11"/>
      <c r="B116" s="11"/>
      <c r="C116" s="11"/>
      <c r="D116" s="11"/>
      <c r="E116" s="11"/>
      <c r="F116" s="11"/>
      <c r="G116" s="11"/>
      <c r="H116" s="10"/>
    </row>
    <row r="117" spans="1:21" ht="24" customHeight="1" x14ac:dyDescent="0.35">
      <c r="A117" s="20" t="s">
        <v>129</v>
      </c>
      <c r="B117" s="11"/>
      <c r="C117" s="11"/>
      <c r="D117" s="11"/>
      <c r="E117" s="39" t="s">
        <v>130</v>
      </c>
      <c r="F117" s="39"/>
      <c r="G117" s="39"/>
      <c r="H117" s="39"/>
    </row>
    <row r="118" spans="1:21" ht="13.5" customHeight="1" x14ac:dyDescent="0.35">
      <c r="A118" s="21" t="s">
        <v>124</v>
      </c>
      <c r="B118" s="17">
        <v>34000</v>
      </c>
      <c r="C118" s="12"/>
      <c r="D118" s="12"/>
      <c r="E118" s="40" t="s">
        <v>131</v>
      </c>
      <c r="F118" s="40"/>
      <c r="G118" s="40"/>
      <c r="H118" s="13">
        <v>34000</v>
      </c>
    </row>
    <row r="119" spans="1:21" ht="15.75" customHeight="1" x14ac:dyDescent="0.35">
      <c r="A119" s="16"/>
      <c r="B119" s="18"/>
      <c r="E119" s="16"/>
      <c r="F119" s="16"/>
      <c r="G119" s="16"/>
    </row>
    <row r="120" spans="1:21" ht="18.75" customHeight="1" x14ac:dyDescent="0.35">
      <c r="A120" s="16" t="s">
        <v>138</v>
      </c>
      <c r="B120" s="13"/>
      <c r="E120" s="38" t="s">
        <v>134</v>
      </c>
      <c r="F120" s="38"/>
      <c r="G120" s="38"/>
      <c r="H120" s="13">
        <v>17683.95</v>
      </c>
    </row>
    <row r="121" spans="1:21" ht="16.5" customHeight="1" x14ac:dyDescent="0.35">
      <c r="A121" s="16" t="s">
        <v>132</v>
      </c>
      <c r="B121" s="18"/>
      <c r="E121" s="38" t="s">
        <v>132</v>
      </c>
      <c r="F121" s="38"/>
      <c r="G121" s="38"/>
    </row>
    <row r="122" spans="1:21" ht="14.25" customHeight="1" x14ac:dyDescent="0.35">
      <c r="A122" s="16"/>
      <c r="B122" s="18"/>
      <c r="E122" s="16"/>
      <c r="F122" s="16"/>
      <c r="G122" s="16"/>
    </row>
    <row r="123" spans="1:21" ht="16.5" customHeight="1" x14ac:dyDescent="0.35">
      <c r="A123" s="16" t="s">
        <v>125</v>
      </c>
      <c r="B123" s="13">
        <f>C115</f>
        <v>51000</v>
      </c>
      <c r="E123" s="16"/>
      <c r="F123" s="38" t="s">
        <v>133</v>
      </c>
      <c r="G123" s="38"/>
      <c r="H123" s="13">
        <f>SUM(H120,C115,I115)</f>
        <v>68683.95</v>
      </c>
      <c r="I123" s="45" t="s">
        <v>135</v>
      </c>
      <c r="J123" s="45"/>
      <c r="K123" s="45"/>
      <c r="L123" s="45"/>
      <c r="M123" s="45"/>
    </row>
    <row r="124" spans="1:21" ht="17.25" customHeight="1" x14ac:dyDescent="0.35">
      <c r="A124" s="16" t="s">
        <v>126</v>
      </c>
      <c r="B124" s="13">
        <v>-56932.57</v>
      </c>
      <c r="E124" s="16"/>
      <c r="F124" s="38" t="s">
        <v>126</v>
      </c>
      <c r="G124" s="38"/>
      <c r="H124" s="13">
        <f>SUM(E115,K115)</f>
        <v>-59121.05</v>
      </c>
    </row>
    <row r="125" spans="1:21" ht="24" customHeight="1" x14ac:dyDescent="0.35">
      <c r="A125" s="18"/>
      <c r="B125" s="18"/>
    </row>
    <row r="126" spans="1:21" ht="16.5" customHeight="1" x14ac:dyDescent="0.35">
      <c r="A126" s="14" t="s">
        <v>127</v>
      </c>
      <c r="B126" s="15">
        <f>SUM(B123,B124)</f>
        <v>-5932.57</v>
      </c>
      <c r="E126" s="44" t="s">
        <v>127</v>
      </c>
      <c r="F126" s="44"/>
      <c r="G126" s="44"/>
      <c r="H126" s="15">
        <f>SUM(H123:H125)</f>
        <v>9562.8999999999942</v>
      </c>
    </row>
    <row r="127" spans="1:21" ht="15" customHeight="1" x14ac:dyDescent="0.35">
      <c r="A127" s="19" t="s">
        <v>128</v>
      </c>
      <c r="B127" s="18"/>
      <c r="E127" s="43" t="s">
        <v>136</v>
      </c>
      <c r="F127" s="43"/>
      <c r="G127" s="43"/>
    </row>
  </sheetData>
  <mergeCells count="355">
    <mergeCell ref="M112:U112"/>
    <mergeCell ref="M113:U113"/>
    <mergeCell ref="M114:U114"/>
    <mergeCell ref="M115:U115"/>
    <mergeCell ref="E127:G127"/>
    <mergeCell ref="E126:G126"/>
    <mergeCell ref="M106:U106"/>
    <mergeCell ref="M107:U107"/>
    <mergeCell ref="M108:U108"/>
    <mergeCell ref="M109:U109"/>
    <mergeCell ref="M110:U110"/>
    <mergeCell ref="M111:U111"/>
    <mergeCell ref="F123:G123"/>
    <mergeCell ref="F124:G124"/>
    <mergeCell ref="I123:M123"/>
    <mergeCell ref="I115:J115"/>
    <mergeCell ref="I109:J109"/>
    <mergeCell ref="I110:J110"/>
    <mergeCell ref="I111:J111"/>
    <mergeCell ref="I112:J112"/>
    <mergeCell ref="I113:J113"/>
    <mergeCell ref="I114:J114"/>
    <mergeCell ref="M100:U100"/>
    <mergeCell ref="M101:U101"/>
    <mergeCell ref="M102:U102"/>
    <mergeCell ref="M103:U103"/>
    <mergeCell ref="M104:U104"/>
    <mergeCell ref="M105:U105"/>
    <mergeCell ref="M94:U94"/>
    <mergeCell ref="M95:U95"/>
    <mergeCell ref="M96:U96"/>
    <mergeCell ref="M97:U97"/>
    <mergeCell ref="M98:U98"/>
    <mergeCell ref="M99:U99"/>
    <mergeCell ref="M88:U88"/>
    <mergeCell ref="M89:U89"/>
    <mergeCell ref="M90:U90"/>
    <mergeCell ref="M91:U91"/>
    <mergeCell ref="M92:U92"/>
    <mergeCell ref="M93:U93"/>
    <mergeCell ref="M81:U81"/>
    <mergeCell ref="M82:U82"/>
    <mergeCell ref="M83:U83"/>
    <mergeCell ref="M84:U84"/>
    <mergeCell ref="M86:U86"/>
    <mergeCell ref="M87:U87"/>
    <mergeCell ref="M85:U85"/>
    <mergeCell ref="M75:U75"/>
    <mergeCell ref="M76:U76"/>
    <mergeCell ref="M77:U77"/>
    <mergeCell ref="M78:U78"/>
    <mergeCell ref="M79:U79"/>
    <mergeCell ref="M80:U80"/>
    <mergeCell ref="M69:U69"/>
    <mergeCell ref="M70:U70"/>
    <mergeCell ref="M71:U71"/>
    <mergeCell ref="M72:U72"/>
    <mergeCell ref="M73:U73"/>
    <mergeCell ref="M74:U74"/>
    <mergeCell ref="M63:U63"/>
    <mergeCell ref="M64:U64"/>
    <mergeCell ref="M65:U65"/>
    <mergeCell ref="M66:U66"/>
    <mergeCell ref="M67:U67"/>
    <mergeCell ref="M68:U68"/>
    <mergeCell ref="M57:U57"/>
    <mergeCell ref="M58:U58"/>
    <mergeCell ref="M59:U59"/>
    <mergeCell ref="M60:U60"/>
    <mergeCell ref="M61:U61"/>
    <mergeCell ref="M62:U62"/>
    <mergeCell ref="M51:U51"/>
    <mergeCell ref="M52:U52"/>
    <mergeCell ref="M53:U53"/>
    <mergeCell ref="M54:U54"/>
    <mergeCell ref="M55:U55"/>
    <mergeCell ref="M56:U56"/>
    <mergeCell ref="M45:U45"/>
    <mergeCell ref="M46:U46"/>
    <mergeCell ref="M47:U47"/>
    <mergeCell ref="M48:U48"/>
    <mergeCell ref="M49:U49"/>
    <mergeCell ref="M50:U50"/>
    <mergeCell ref="M39:U39"/>
    <mergeCell ref="M40:U40"/>
    <mergeCell ref="M41:U41"/>
    <mergeCell ref="M42:U42"/>
    <mergeCell ref="M43:U43"/>
    <mergeCell ref="M44:U44"/>
    <mergeCell ref="M33:U33"/>
    <mergeCell ref="M34:U34"/>
    <mergeCell ref="M35:U35"/>
    <mergeCell ref="M36:U36"/>
    <mergeCell ref="M37:U37"/>
    <mergeCell ref="M38:U38"/>
    <mergeCell ref="M27:U27"/>
    <mergeCell ref="M28:U28"/>
    <mergeCell ref="M29:U29"/>
    <mergeCell ref="M30:U30"/>
    <mergeCell ref="M31:U31"/>
    <mergeCell ref="M32:U32"/>
    <mergeCell ref="M21:U21"/>
    <mergeCell ref="M22:U22"/>
    <mergeCell ref="M23:U23"/>
    <mergeCell ref="M24:U24"/>
    <mergeCell ref="M25:U25"/>
    <mergeCell ref="M26:U26"/>
    <mergeCell ref="M15:U15"/>
    <mergeCell ref="M16:U16"/>
    <mergeCell ref="M17:U17"/>
    <mergeCell ref="M18:U18"/>
    <mergeCell ref="M19:U19"/>
    <mergeCell ref="M20:U20"/>
    <mergeCell ref="M9:U9"/>
    <mergeCell ref="M10:U10"/>
    <mergeCell ref="M11:U11"/>
    <mergeCell ref="M12:U12"/>
    <mergeCell ref="M13:U13"/>
    <mergeCell ref="M14:U14"/>
    <mergeCell ref="M1:U1"/>
    <mergeCell ref="M2:U2"/>
    <mergeCell ref="M3:U3"/>
    <mergeCell ref="M4:U4"/>
    <mergeCell ref="M5:U5"/>
    <mergeCell ref="M6:U6"/>
    <mergeCell ref="M7:U7"/>
    <mergeCell ref="M8:U8"/>
    <mergeCell ref="E121:G121"/>
    <mergeCell ref="K113:L113"/>
    <mergeCell ref="K114:L114"/>
    <mergeCell ref="K115:L115"/>
    <mergeCell ref="E117:H117"/>
    <mergeCell ref="E118:G118"/>
    <mergeCell ref="E120:G120"/>
    <mergeCell ref="K107:L107"/>
    <mergeCell ref="K108:L108"/>
    <mergeCell ref="K109:L109"/>
    <mergeCell ref="K110:L110"/>
    <mergeCell ref="K111:L111"/>
    <mergeCell ref="K112:L112"/>
    <mergeCell ref="K101:L101"/>
    <mergeCell ref="K102:L102"/>
    <mergeCell ref="K103:L103"/>
    <mergeCell ref="K104:L104"/>
    <mergeCell ref="K105:L105"/>
    <mergeCell ref="K106:L106"/>
    <mergeCell ref="K95:L95"/>
    <mergeCell ref="K96:L96"/>
    <mergeCell ref="K97:L97"/>
    <mergeCell ref="K98:L98"/>
    <mergeCell ref="K99:L99"/>
    <mergeCell ref="K100:L100"/>
    <mergeCell ref="K89:L89"/>
    <mergeCell ref="K90:L90"/>
    <mergeCell ref="K91:L91"/>
    <mergeCell ref="K92:L92"/>
    <mergeCell ref="K93:L93"/>
    <mergeCell ref="K94:L94"/>
    <mergeCell ref="K83:L83"/>
    <mergeCell ref="K84:L84"/>
    <mergeCell ref="K85:L85"/>
    <mergeCell ref="K86:L86"/>
    <mergeCell ref="K87:L87"/>
    <mergeCell ref="K88:L88"/>
    <mergeCell ref="K77:L77"/>
    <mergeCell ref="K78:L78"/>
    <mergeCell ref="K79:L79"/>
    <mergeCell ref="K80:L80"/>
    <mergeCell ref="K81:L81"/>
    <mergeCell ref="K82:L82"/>
    <mergeCell ref="K71:L71"/>
    <mergeCell ref="K72:L72"/>
    <mergeCell ref="K73:L73"/>
    <mergeCell ref="K74:L74"/>
    <mergeCell ref="K75:L75"/>
    <mergeCell ref="K76:L76"/>
    <mergeCell ref="K65:L65"/>
    <mergeCell ref="K66:L66"/>
    <mergeCell ref="K67:L67"/>
    <mergeCell ref="K68:L68"/>
    <mergeCell ref="K69:L69"/>
    <mergeCell ref="K70:L70"/>
    <mergeCell ref="K59:L59"/>
    <mergeCell ref="K60:L60"/>
    <mergeCell ref="K61:L61"/>
    <mergeCell ref="K62:L62"/>
    <mergeCell ref="K63:L63"/>
    <mergeCell ref="K64:L64"/>
    <mergeCell ref="K53:L53"/>
    <mergeCell ref="K54:L54"/>
    <mergeCell ref="K55:L55"/>
    <mergeCell ref="K56:L56"/>
    <mergeCell ref="K57:L57"/>
    <mergeCell ref="K58:L58"/>
    <mergeCell ref="K47:L47"/>
    <mergeCell ref="K48:L48"/>
    <mergeCell ref="K49:L49"/>
    <mergeCell ref="K50:L50"/>
    <mergeCell ref="K51:L51"/>
    <mergeCell ref="K52:L52"/>
    <mergeCell ref="K41:L41"/>
    <mergeCell ref="K42:L42"/>
    <mergeCell ref="K43:L43"/>
    <mergeCell ref="K44:L44"/>
    <mergeCell ref="K45:L45"/>
    <mergeCell ref="K46:L46"/>
    <mergeCell ref="K35:L35"/>
    <mergeCell ref="K36:L36"/>
    <mergeCell ref="K37:L37"/>
    <mergeCell ref="K38:L38"/>
    <mergeCell ref="K39:L39"/>
    <mergeCell ref="K40:L40"/>
    <mergeCell ref="K29:L29"/>
    <mergeCell ref="K30:L30"/>
    <mergeCell ref="K31:L31"/>
    <mergeCell ref="K32:L32"/>
    <mergeCell ref="K33:L33"/>
    <mergeCell ref="K34:L34"/>
    <mergeCell ref="K23:L23"/>
    <mergeCell ref="K24:L24"/>
    <mergeCell ref="K25:L25"/>
    <mergeCell ref="K26:L26"/>
    <mergeCell ref="K27:L27"/>
    <mergeCell ref="K28:L28"/>
    <mergeCell ref="K17:L17"/>
    <mergeCell ref="K18:L18"/>
    <mergeCell ref="K19:L19"/>
    <mergeCell ref="K20:L20"/>
    <mergeCell ref="K21:L21"/>
    <mergeCell ref="K22:L22"/>
    <mergeCell ref="K11:L11"/>
    <mergeCell ref="K12:L12"/>
    <mergeCell ref="K13:L13"/>
    <mergeCell ref="K14:L14"/>
    <mergeCell ref="K15:L15"/>
    <mergeCell ref="K16:L16"/>
    <mergeCell ref="K2:L2"/>
    <mergeCell ref="K3:L3"/>
    <mergeCell ref="K4:L4"/>
    <mergeCell ref="K5:L5"/>
    <mergeCell ref="K6:L6"/>
    <mergeCell ref="K7:L7"/>
    <mergeCell ref="K8:L8"/>
    <mergeCell ref="K9:L9"/>
    <mergeCell ref="K10:L10"/>
    <mergeCell ref="I103:J103"/>
    <mergeCell ref="I104:J104"/>
    <mergeCell ref="I105:J105"/>
    <mergeCell ref="I106:J106"/>
    <mergeCell ref="I107:J107"/>
    <mergeCell ref="I108:J108"/>
    <mergeCell ref="I97:J97"/>
    <mergeCell ref="I98:J98"/>
    <mergeCell ref="I99:J99"/>
    <mergeCell ref="I100:J100"/>
    <mergeCell ref="I101:J101"/>
    <mergeCell ref="I102:J102"/>
    <mergeCell ref="I91:J91"/>
    <mergeCell ref="I92:J92"/>
    <mergeCell ref="I93:J93"/>
    <mergeCell ref="I94:J94"/>
    <mergeCell ref="I95:J95"/>
    <mergeCell ref="I96:J96"/>
    <mergeCell ref="I85:J85"/>
    <mergeCell ref="I86:J86"/>
    <mergeCell ref="I87:J87"/>
    <mergeCell ref="I88:J88"/>
    <mergeCell ref="I89:J89"/>
    <mergeCell ref="I90:J90"/>
    <mergeCell ref="I79:J79"/>
    <mergeCell ref="I80:J80"/>
    <mergeCell ref="I81:J81"/>
    <mergeCell ref="I82:J82"/>
    <mergeCell ref="I83:J83"/>
    <mergeCell ref="I84:J84"/>
    <mergeCell ref="I73:J73"/>
    <mergeCell ref="I74:J74"/>
    <mergeCell ref="I75:J75"/>
    <mergeCell ref="I76:J76"/>
    <mergeCell ref="I77:J77"/>
    <mergeCell ref="I78:J78"/>
    <mergeCell ref="I67:J67"/>
    <mergeCell ref="I68:J68"/>
    <mergeCell ref="I69:J69"/>
    <mergeCell ref="I70:J70"/>
    <mergeCell ref="I71:J71"/>
    <mergeCell ref="I72:J72"/>
    <mergeCell ref="I61:J61"/>
    <mergeCell ref="I62:J62"/>
    <mergeCell ref="I63:J63"/>
    <mergeCell ref="I64:J64"/>
    <mergeCell ref="I65:J65"/>
    <mergeCell ref="I66:J66"/>
    <mergeCell ref="I55:J55"/>
    <mergeCell ref="I56:J56"/>
    <mergeCell ref="I57:J57"/>
    <mergeCell ref="I58:J58"/>
    <mergeCell ref="I59:J59"/>
    <mergeCell ref="I60:J60"/>
    <mergeCell ref="I49:J49"/>
    <mergeCell ref="I50:J50"/>
    <mergeCell ref="I51:J51"/>
    <mergeCell ref="I52:J52"/>
    <mergeCell ref="I53:J53"/>
    <mergeCell ref="I54:J54"/>
    <mergeCell ref="I43:J43"/>
    <mergeCell ref="I44:J44"/>
    <mergeCell ref="I45:J45"/>
    <mergeCell ref="I46:J46"/>
    <mergeCell ref="I47:J47"/>
    <mergeCell ref="I48:J48"/>
    <mergeCell ref="I37:J37"/>
    <mergeCell ref="I38:J38"/>
    <mergeCell ref="I39:J39"/>
    <mergeCell ref="I40:J40"/>
    <mergeCell ref="I41:J41"/>
    <mergeCell ref="I42:J42"/>
    <mergeCell ref="I17:J17"/>
    <mergeCell ref="I18:J18"/>
    <mergeCell ref="I31:J31"/>
    <mergeCell ref="I32:J32"/>
    <mergeCell ref="I33:J33"/>
    <mergeCell ref="I34:J34"/>
    <mergeCell ref="I35:J35"/>
    <mergeCell ref="I36:J36"/>
    <mergeCell ref="I25:J25"/>
    <mergeCell ref="I26:J26"/>
    <mergeCell ref="I27:J27"/>
    <mergeCell ref="I28:J28"/>
    <mergeCell ref="I29:J29"/>
    <mergeCell ref="I30:J30"/>
    <mergeCell ref="I7:J7"/>
    <mergeCell ref="I8:J8"/>
    <mergeCell ref="I9:J9"/>
    <mergeCell ref="I10:J10"/>
    <mergeCell ref="I11:J11"/>
    <mergeCell ref="I12:J12"/>
    <mergeCell ref="A114:H114"/>
    <mergeCell ref="A1:H1"/>
    <mergeCell ref="I1:L1"/>
    <mergeCell ref="I2:J2"/>
    <mergeCell ref="I3:J3"/>
    <mergeCell ref="I4:J4"/>
    <mergeCell ref="I5:J5"/>
    <mergeCell ref="I6:J6"/>
    <mergeCell ref="I19:J19"/>
    <mergeCell ref="I20:J20"/>
    <mergeCell ref="I21:J21"/>
    <mergeCell ref="I22:J22"/>
    <mergeCell ref="I23:J23"/>
    <mergeCell ref="I24:J24"/>
    <mergeCell ref="I13:J13"/>
    <mergeCell ref="I14:J14"/>
    <mergeCell ref="I15:J15"/>
    <mergeCell ref="I16:J1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Chelsea and Kevin Krause</dc:creator>
  <cp:lastModifiedBy>Kirsten Lewis</cp:lastModifiedBy>
  <dcterms:created xsi:type="dcterms:W3CDTF">2022-10-03T18:34:03Z</dcterms:created>
  <dcterms:modified xsi:type="dcterms:W3CDTF">2023-01-09T20:40:23Z</dcterms:modified>
</cp:coreProperties>
</file>